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6"/>
  </bookViews>
  <sheets>
    <sheet name="Opći podaci" sheetId="1" r:id="rId1"/>
    <sheet name="Bilanca" sheetId="2" r:id="rId2"/>
    <sheet name="RDG" sheetId="3" r:id="rId3"/>
    <sheet name="NT_I" sheetId="4" r:id="rId4"/>
    <sheet name="NT_D" sheetId="5" r:id="rId5"/>
    <sheet name="PK" sheetId="6" r:id="rId6"/>
    <sheet name="Bilješke" sheetId="7" r:id="rId7"/>
  </sheets>
  <definedNames>
    <definedName name="_xlnm.Print_Area" localSheetId="1">Bilanca!$A$1:$I$132</definedName>
    <definedName name="_xlnm.Print_Area" localSheetId="4">NT_D!$A$1:$I$51</definedName>
    <definedName name="_xlnm.Print_Area" localSheetId="3">NT_I!$A$1:$I$59</definedName>
    <definedName name="_xlnm.Print_Area" localSheetId="5">PK!$A$1:$W$61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V59" i="6"/>
  <c r="V60" i="6" s="1"/>
  <c r="T59" i="6"/>
  <c r="T60" i="6" s="1"/>
  <c r="S59" i="6"/>
  <c r="S60" i="6" s="1"/>
  <c r="R59" i="6"/>
  <c r="R60" i="6" s="1"/>
  <c r="Q59" i="6"/>
  <c r="Q60" i="6" s="1"/>
  <c r="P59" i="6"/>
  <c r="P60" i="6" s="1"/>
  <c r="O59" i="6"/>
  <c r="O60" i="6" s="1"/>
  <c r="N59" i="6"/>
  <c r="N60" i="6" s="1"/>
  <c r="M59" i="6"/>
  <c r="M60" i="6" s="1"/>
  <c r="L59" i="6"/>
  <c r="L60" i="6" s="1"/>
  <c r="K59" i="6"/>
  <c r="K60" i="6" s="1"/>
  <c r="J59" i="6"/>
  <c r="J60" i="6" s="1"/>
  <c r="I59" i="6"/>
  <c r="I60" i="6" s="1"/>
  <c r="H59" i="6"/>
  <c r="H60" i="6" s="1"/>
  <c r="U56" i="6"/>
  <c r="W56" i="6" s="1"/>
  <c r="U55" i="6"/>
  <c r="W55" i="6" s="1"/>
  <c r="U54" i="6"/>
  <c r="W54" i="6" s="1"/>
  <c r="U53" i="6"/>
  <c r="W53" i="6" s="1"/>
  <c r="U52" i="6"/>
  <c r="W52" i="6" s="1"/>
  <c r="U51" i="6"/>
  <c r="W51" i="6" s="1"/>
  <c r="U50" i="6"/>
  <c r="W50" i="6" s="1"/>
  <c r="U49" i="6"/>
  <c r="U61" i="6" s="1"/>
  <c r="U48" i="6"/>
  <c r="W48" i="6" s="1"/>
  <c r="U47" i="6"/>
  <c r="W47" i="6" s="1"/>
  <c r="U46" i="6"/>
  <c r="W46" i="6" s="1"/>
  <c r="U45" i="6"/>
  <c r="W45" i="6" s="1"/>
  <c r="U44" i="6"/>
  <c r="W44" i="6" s="1"/>
  <c r="U43" i="6"/>
  <c r="W43" i="6" s="1"/>
  <c r="U42" i="6"/>
  <c r="W42" i="6" s="1"/>
  <c r="U41" i="6"/>
  <c r="W41" i="6" s="1"/>
  <c r="U40" i="6"/>
  <c r="W40" i="6" s="1"/>
  <c r="U39" i="6"/>
  <c r="V38" i="6"/>
  <c r="V57" i="6" s="1"/>
  <c r="T38" i="6"/>
  <c r="T57" i="6" s="1"/>
  <c r="S38" i="6"/>
  <c r="S57" i="6" s="1"/>
  <c r="R38" i="6"/>
  <c r="R57" i="6" s="1"/>
  <c r="Q38" i="6"/>
  <c r="Q57" i="6" s="1"/>
  <c r="P38" i="6"/>
  <c r="P57" i="6" s="1"/>
  <c r="O38" i="6"/>
  <c r="O57" i="6" s="1"/>
  <c r="N38" i="6"/>
  <c r="N57" i="6" s="1"/>
  <c r="M38" i="6"/>
  <c r="M57" i="6" s="1"/>
  <c r="L38" i="6"/>
  <c r="L57" i="6" s="1"/>
  <c r="K38" i="6"/>
  <c r="K57" i="6" s="1"/>
  <c r="J38" i="6"/>
  <c r="J57" i="6" s="1"/>
  <c r="I38" i="6"/>
  <c r="I57" i="6" s="1"/>
  <c r="H38" i="6"/>
  <c r="H57" i="6" s="1"/>
  <c r="U37" i="6"/>
  <c r="W37" i="6" s="1"/>
  <c r="U36" i="6"/>
  <c r="W36" i="6" s="1"/>
  <c r="U35" i="6"/>
  <c r="W35" i="6" s="1"/>
  <c r="W38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L31" i="6"/>
  <c r="L32" i="6" s="1"/>
  <c r="K31" i="6"/>
  <c r="K32" i="6" s="1"/>
  <c r="J31" i="6"/>
  <c r="J32" i="6" s="1"/>
  <c r="I31" i="6"/>
  <c r="I32" i="6" s="1"/>
  <c r="H31" i="6"/>
  <c r="H32" i="6" s="1"/>
  <c r="U28" i="6"/>
  <c r="W28" i="6" s="1"/>
  <c r="U27" i="6"/>
  <c r="W27" i="6" s="1"/>
  <c r="U26" i="6"/>
  <c r="W26" i="6" s="1"/>
  <c r="U25" i="6"/>
  <c r="W25" i="6" s="1"/>
  <c r="U24" i="6"/>
  <c r="W24" i="6" s="1"/>
  <c r="U23" i="6"/>
  <c r="W23" i="6" s="1"/>
  <c r="U22" i="6"/>
  <c r="W22" i="6" s="1"/>
  <c r="U21" i="6"/>
  <c r="U33" i="6" s="1"/>
  <c r="U20" i="6"/>
  <c r="W20" i="6" s="1"/>
  <c r="U19" i="6"/>
  <c r="W19" i="6" s="1"/>
  <c r="U18" i="6"/>
  <c r="W18" i="6" s="1"/>
  <c r="U17" i="6"/>
  <c r="W17" i="6" s="1"/>
  <c r="U16" i="6"/>
  <c r="W16" i="6" s="1"/>
  <c r="U15" i="6"/>
  <c r="W15" i="6" s="1"/>
  <c r="U14" i="6"/>
  <c r="W14" i="6" s="1"/>
  <c r="U13" i="6"/>
  <c r="W13" i="6" s="1"/>
  <c r="U12" i="6"/>
  <c r="U31" i="6" s="1"/>
  <c r="U11" i="6"/>
  <c r="V10" i="6"/>
  <c r="V29" i="6" s="1"/>
  <c r="T10" i="6"/>
  <c r="T29" i="6" s="1"/>
  <c r="S10" i="6"/>
  <c r="S29" i="6" s="1"/>
  <c r="R10" i="6"/>
  <c r="R29" i="6" s="1"/>
  <c r="Q10" i="6"/>
  <c r="Q29" i="6" s="1"/>
  <c r="P10" i="6"/>
  <c r="P29" i="6" s="1"/>
  <c r="O10" i="6"/>
  <c r="O29" i="6" s="1"/>
  <c r="N10" i="6"/>
  <c r="N29" i="6" s="1"/>
  <c r="M10" i="6"/>
  <c r="M29" i="6" s="1"/>
  <c r="L10" i="6"/>
  <c r="L29" i="6" s="1"/>
  <c r="K10" i="6"/>
  <c r="K29" i="6" s="1"/>
  <c r="J10" i="6"/>
  <c r="J29" i="6" s="1"/>
  <c r="I10" i="6"/>
  <c r="I29" i="6" s="1"/>
  <c r="H10" i="6"/>
  <c r="H29" i="6" s="1"/>
  <c r="U9" i="6"/>
  <c r="W9" i="6" s="1"/>
  <c r="U8" i="6"/>
  <c r="W8" i="6" s="1"/>
  <c r="U7" i="6"/>
  <c r="U10" i="6" s="1"/>
  <c r="U29" i="6" s="1"/>
  <c r="I46" i="5"/>
  <c r="I47" i="5" s="1"/>
  <c r="H46" i="5"/>
  <c r="H47" i="5" s="1"/>
  <c r="I40" i="5"/>
  <c r="H40" i="5"/>
  <c r="I33" i="5"/>
  <c r="H33" i="5"/>
  <c r="I27" i="5"/>
  <c r="I34" i="5" s="1"/>
  <c r="H27" i="5"/>
  <c r="H34" i="5" s="1"/>
  <c r="H19" i="5"/>
  <c r="I16" i="5"/>
  <c r="I19" i="5" s="1"/>
  <c r="I49" i="5" s="1"/>
  <c r="I51" i="5" s="1"/>
  <c r="H16" i="5"/>
  <c r="I54" i="4"/>
  <c r="H54" i="4"/>
  <c r="I48" i="4"/>
  <c r="I55" i="4" s="1"/>
  <c r="H48" i="4"/>
  <c r="H55" i="4" s="1"/>
  <c r="I41" i="4"/>
  <c r="H41" i="4"/>
  <c r="I35" i="4"/>
  <c r="I42" i="4" s="1"/>
  <c r="H35" i="4"/>
  <c r="H42" i="4" s="1"/>
  <c r="I19" i="4"/>
  <c r="H19" i="4"/>
  <c r="I9" i="4"/>
  <c r="I18" i="4" s="1"/>
  <c r="I24" i="4" s="1"/>
  <c r="I27" i="4" s="1"/>
  <c r="I57" i="4" s="1"/>
  <c r="I59" i="4" s="1"/>
  <c r="H9" i="4"/>
  <c r="H18" i="4" s="1"/>
  <c r="H24" i="4" s="1"/>
  <c r="H27" i="4" s="1"/>
  <c r="H57" i="4" s="1"/>
  <c r="H59" i="4" s="1"/>
  <c r="I102" i="3"/>
  <c r="H102" i="3"/>
  <c r="I89" i="3"/>
  <c r="I99" i="3" s="1"/>
  <c r="I100" i="3" s="1"/>
  <c r="H89" i="3"/>
  <c r="H99" i="3" s="1"/>
  <c r="H100" i="3" s="1"/>
  <c r="I84" i="3"/>
  <c r="H84" i="3"/>
  <c r="I69" i="3"/>
  <c r="H69" i="3"/>
  <c r="I47" i="3"/>
  <c r="H47" i="3"/>
  <c r="I36" i="3"/>
  <c r="H36" i="3"/>
  <c r="I28" i="3"/>
  <c r="H28" i="3"/>
  <c r="I25" i="3"/>
  <c r="H25" i="3"/>
  <c r="I19" i="3"/>
  <c r="H19" i="3"/>
  <c r="I15" i="3"/>
  <c r="I13" i="3" s="1"/>
  <c r="I60" i="3" s="1"/>
  <c r="H15" i="3"/>
  <c r="H13" i="3" s="1"/>
  <c r="H60" i="3" s="1"/>
  <c r="I7" i="3"/>
  <c r="I59" i="3" s="1"/>
  <c r="H7" i="3"/>
  <c r="H59" i="3" s="1"/>
  <c r="I115" i="2"/>
  <c r="H115" i="2"/>
  <c r="I103" i="2"/>
  <c r="H103" i="2"/>
  <c r="I96" i="2"/>
  <c r="H96" i="2"/>
  <c r="I92" i="2"/>
  <c r="H92" i="2"/>
  <c r="I89" i="2"/>
  <c r="H89" i="2"/>
  <c r="I85" i="2"/>
  <c r="H85" i="2"/>
  <c r="I78" i="2"/>
  <c r="I75" i="2" s="1"/>
  <c r="I131" i="2" s="1"/>
  <c r="H78" i="2"/>
  <c r="H75" i="2" s="1"/>
  <c r="H131" i="2" s="1"/>
  <c r="I60" i="2"/>
  <c r="H60" i="2"/>
  <c r="I53" i="2"/>
  <c r="H53" i="2"/>
  <c r="I45" i="2"/>
  <c r="H45" i="2"/>
  <c r="I44" i="2"/>
  <c r="H44" i="2"/>
  <c r="I38" i="2"/>
  <c r="H38" i="2"/>
  <c r="I27" i="2"/>
  <c r="H27" i="2"/>
  <c r="I17" i="2"/>
  <c r="H17" i="2"/>
  <c r="I10" i="2"/>
  <c r="H10" i="2"/>
  <c r="H9" i="2" s="1"/>
  <c r="H72" i="2" s="1"/>
  <c r="I9" i="2"/>
  <c r="I72" i="2" s="1"/>
  <c r="H49" i="5" l="1"/>
  <c r="H51" i="5" s="1"/>
  <c r="H63" i="3"/>
  <c r="H61" i="3"/>
  <c r="H62" i="3"/>
  <c r="I63" i="3"/>
  <c r="I61" i="3"/>
  <c r="I62" i="3"/>
  <c r="U32" i="6"/>
  <c r="W59" i="6"/>
  <c r="W7" i="6"/>
  <c r="W10" i="6" s="1"/>
  <c r="W29" i="6" s="1"/>
  <c r="W12" i="6"/>
  <c r="W31" i="6" s="1"/>
  <c r="U38" i="6"/>
  <c r="U57" i="6" s="1"/>
  <c r="W39" i="6"/>
  <c r="W60" i="6" s="1"/>
  <c r="W49" i="6"/>
  <c r="W61" i="6" s="1"/>
  <c r="U59" i="6"/>
  <c r="U60" i="6" s="1"/>
  <c r="W11" i="6"/>
  <c r="W32" i="6" s="1"/>
  <c r="W21" i="6"/>
  <c r="W33" i="6" s="1"/>
  <c r="I66" i="3" l="1"/>
  <c r="I67" i="3"/>
  <c r="I65" i="3"/>
  <c r="H66" i="3"/>
  <c r="H67" i="3"/>
  <c r="H65" i="3"/>
  <c r="W57" i="6"/>
</calcChain>
</file>

<file path=xl/sharedStrings.xml><?xml version="1.0" encoding="utf-8"?>
<sst xmlns="http://schemas.openxmlformats.org/spreadsheetml/2006/main" count="514" uniqueCount="452">
  <si>
    <t>OPĆI PODACI ZA IZDAVATELJE</t>
  </si>
  <si>
    <t>Razdoblje izvještavanja:</t>
  </si>
  <si>
    <t>do</t>
  </si>
  <si>
    <t>Godina:</t>
  </si>
  <si>
    <t xml:space="preserve">Godišnji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</si>
  <si>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</si>
  <si>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</si>
  <si>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</si>
  <si>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</si>
  <si>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</si>
  <si>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</si>
  <si>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</si>
  <si>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</si>
  <si>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</si>
  <si>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</si>
  <si>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</si>
  <si>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</si>
  <si>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</si>
  <si>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</si>
  <si>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</si>
  <si>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</si>
  <si>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</si>
  <si>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</si>
  <si>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</si>
  <si>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</si>
  <si>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</si>
  <si>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</si>
  <si>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</si>
  <si>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KD</t>
  </si>
  <si>
    <t xml:space="preserve">          (KN-nije konsolidirano/KD-konsolidirano)</t>
  </si>
  <si>
    <t>KN</t>
  </si>
  <si>
    <t xml:space="preserve">Revidirano:   </t>
  </si>
  <si>
    <t>RD</t>
  </si>
  <si>
    <t>(RN-nije revidirano/RD-revidirano)</t>
  </si>
  <si>
    <t>RN</t>
  </si>
  <si>
    <t>Tvrtke ovisnih subjekata (prema MSFI):</t>
  </si>
  <si>
    <t>Sjedište:</t>
  </si>
  <si>
    <t>MB:</t>
  </si>
  <si>
    <t>PRAONICA PLAT D.O.O.</t>
  </si>
  <si>
    <t>PUT PRIDVORJA 74,ZVEKOVICA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</si>
  <si>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</si>
  <si>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</si>
  <si>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</si>
  <si>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</si>
  <si>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</si>
  <si>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</si>
  <si>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</si>
  <si>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</si>
  <si>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</si>
  <si>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</si>
  <si>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</si>
  <si>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REVICON D.O.O.</t>
  </si>
  <si>
    <t>(tvrtka revizorskog društva)</t>
  </si>
  <si>
    <t>Ovlašteni revizor:</t>
  </si>
  <si>
    <t>Martina Mustać</t>
  </si>
  <si>
    <t>(ime i prezime)</t>
  </si>
  <si>
    <t>BILANCA</t>
  </si>
  <si>
    <t>stanje na dan 31.12.2019</t>
  </si>
  <si>
    <t>u kunama</t>
  </si>
  <si>
    <t>Obveznik:TURISTHOTEL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</si>
  <si>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</si>
  <si>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</si>
  <si>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</si>
  <si>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>Na izvještajni datum tekućeg razdoblja</t>
  </si>
  <si>
    <t>A)  POTRAŽIVANJA ZA UPISANI A NEUPLAĆENI KAPITAL</t>
  </si>
  <si>
    <r>
      <rPr>
        <b/>
        <sz val="9"/>
        <color rgb="FF333399"/>
        <rFont val="Arial"/>
        <family val="2"/>
        <charset val="238"/>
      </rPr>
      <t xml:space="preserve">B)  DUGOTRAJNA IMOVINA </t>
    </r>
    <r>
      <rPr>
        <sz val="9"/>
        <color rgb="FF33339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</si>
  <si>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</si>
  <si>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</si>
  <si>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</si>
  <si>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</si>
  <si>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</si>
  <si>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</si>
  <si>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</si>
  <si>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</si>
  <si>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</si>
  <si>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</si>
  <si>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</si>
  <si>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</si>
  <si>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</si>
  <si>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</si>
  <si>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</si>
  <si>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</si>
  <si>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</si>
  <si>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</si>
  <si>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</si>
  <si>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</si>
  <si>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</si>
  <si>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</si>
  <si>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</si>
  <si>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</si>
  <si>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</si>
  <si>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</si>
  <si>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</si>
  <si>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</si>
  <si>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</si>
  <si>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</si>
  <si>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</si>
  <si>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</si>
  <si>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</si>
  <si>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</si>
  <si>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color rgb="FF333399"/>
        <rFont val="Arial"/>
        <family val="2"/>
        <charset val="238"/>
      </rPr>
      <t xml:space="preserve">C)  KRATKOTRAJNA IMOVINA </t>
    </r>
    <r>
      <rPr>
        <sz val="9"/>
        <color rgb="FF33339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</si>
  <si>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</si>
  <si>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</si>
  <si>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</si>
  <si>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</si>
  <si>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</si>
  <si>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</si>
  <si>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</si>
  <si>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</si>
  <si>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</si>
  <si>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</si>
  <si>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</si>
  <si>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</si>
  <si>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</si>
  <si>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</si>
  <si>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</si>
  <si>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</si>
  <si>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</si>
  <si>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</si>
  <si>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</si>
  <si>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</si>
  <si>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color rgb="FF333399"/>
        <rFont val="Arial"/>
        <family val="2"/>
        <charset val="238"/>
      </rPr>
      <t xml:space="preserve">E)  UKUPNO AKTIVA </t>
    </r>
    <r>
      <rPr>
        <sz val="9"/>
        <color rgb="FF33339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</si>
  <si>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</si>
  <si>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</si>
  <si>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color rgb="FF333399"/>
        <rFont val="Arial"/>
        <family val="2"/>
        <charset val="238"/>
      </rPr>
      <t xml:space="preserve">A)  KAPITAL I REZERVE </t>
    </r>
    <r>
      <rPr>
        <sz val="9"/>
        <color rgb="FF33339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</si>
  <si>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</si>
  <si>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</si>
  <si>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</si>
  <si>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</si>
  <si>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</si>
  <si>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</si>
  <si>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</si>
  <si>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</si>
  <si>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</si>
  <si>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</si>
  <si>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</si>
  <si>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</si>
  <si>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</si>
  <si>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</si>
  <si>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</si>
  <si>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</si>
  <si>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</si>
  <si>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</si>
  <si>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</si>
  <si>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</si>
  <si>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color rgb="FF333399"/>
        <rFont val="Arial"/>
        <family val="2"/>
        <charset val="238"/>
      </rPr>
      <t xml:space="preserve">B)  REZERVIRANJA </t>
    </r>
    <r>
      <rPr>
        <sz val="9"/>
        <color rgb="FF33339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</si>
  <si>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</si>
  <si>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</si>
  <si>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</si>
  <si>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</si>
  <si>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</si>
  <si>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</si>
  <si>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color rgb="FF333399"/>
        <rFont val="Arial"/>
        <family val="2"/>
        <charset val="238"/>
      </rPr>
      <t xml:space="preserve">C)  DUGOROČNE OBVEZE </t>
    </r>
    <r>
      <rPr>
        <sz val="9"/>
        <color rgb="FF33339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</si>
  <si>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</si>
  <si>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</si>
  <si>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</si>
  <si>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</si>
  <si>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</si>
  <si>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</si>
  <si>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</si>
  <si>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</si>
  <si>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</si>
  <si>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</si>
  <si>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</si>
  <si>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color rgb="FF333399"/>
        <rFont val="Arial"/>
        <family val="2"/>
        <charset val="238"/>
      </rPr>
      <t xml:space="preserve">D)  KRATKOROČNE OBVEZE </t>
    </r>
    <r>
      <rPr>
        <sz val="9"/>
        <color rgb="FF33339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</si>
  <si>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</si>
  <si>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</si>
  <si>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</si>
  <si>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</si>
  <si>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</si>
  <si>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</si>
  <si>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color rgb="FF333399"/>
        <rFont val="Arial"/>
        <family val="2"/>
        <charset val="238"/>
      </rPr>
      <t xml:space="preserve">F) UKUPNO – PASIVA </t>
    </r>
    <r>
      <rPr>
        <sz val="9"/>
        <color rgb="FF333399"/>
        <rFont val="Arial"/>
        <family val="2"/>
        <charset val="238"/>
      </rPr>
      <t>(AOP 067+088+095+107+122)</t>
    </r>
  </si>
  <si>
    <t>G)  IZVANBILANČNI ZAPISI</t>
  </si>
  <si>
    <t>RAČUN DOBITI I GUBITKA</t>
  </si>
  <si>
    <t>u razdoblju 01.01.2019 do 31.12.2019</t>
  </si>
  <si>
    <t>Obveznik: TURISTHOTEL DD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</si>
  <si>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</si>
  <si>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</si>
  <si>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</si>
  <si>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r>
      <rPr>
        <b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</si>
  <si>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</si>
  <si>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</si>
  <si>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</si>
  <si>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</si>
  <si>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</si>
  <si>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</si>
  <si>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</si>
  <si>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</si>
  <si>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</si>
  <si>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</si>
  <si>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</si>
  <si>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</si>
  <si>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</si>
  <si>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</si>
  <si>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</si>
  <si>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</si>
  <si>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</si>
  <si>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</si>
  <si>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</si>
  <si>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</si>
  <si>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</si>
  <si>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</si>
  <si>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</si>
  <si>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</si>
  <si>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</si>
  <si>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</si>
  <si>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</si>
  <si>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</si>
  <si>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</si>
  <si>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</si>
  <si>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</si>
  <si>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</si>
  <si>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</si>
  <si>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</si>
  <si>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</si>
  <si>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</si>
  <si>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</si>
  <si>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</si>
  <si>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</si>
  <si>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</si>
  <si>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</si>
  <si>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</si>
  <si>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</si>
  <si>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</si>
  <si>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</si>
  <si>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</si>
  <si>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</si>
  <si>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</si>
  <si>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</si>
  <si>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</si>
  <si>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</si>
  <si>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>(AOP 125+154+173 + 174)</t>
    </r>
  </si>
  <si>
    <r>
      <rPr>
        <b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>(AOP 131+165+175 + 176)</t>
    </r>
  </si>
  <si>
    <r>
      <rPr>
        <b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</si>
  <si>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</si>
  <si>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</si>
  <si>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</si>
  <si>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</si>
  <si>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</si>
  <si>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</si>
  <si>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</si>
  <si>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rgb="FF333399"/>
        <rFont val="Arial"/>
        <family val="2"/>
        <charset val="238"/>
      </rPr>
      <t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</si>
  <si>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</si>
  <si>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</si>
  <si>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</si>
  <si>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</si>
  <si>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</si>
  <si>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</si>
  <si>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</si>
  <si>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</si>
  <si>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</si>
  <si>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>(AOP 182+189)</t>
    </r>
  </si>
  <si>
    <r>
      <rPr>
        <b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</si>
  <si>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</si>
  <si>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</si>
  <si>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</si>
  <si>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</si>
  <si>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</si>
  <si>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</si>
  <si>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</si>
  <si>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</si>
  <si>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</si>
  <si>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</si>
  <si>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</si>
  <si>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</si>
  <si>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</si>
  <si>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</si>
  <si>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</si>
  <si>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</si>
  <si>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</si>
  <si>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</si>
  <si>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</si>
  <si>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</si>
  <si>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</si>
  <si>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</si>
  <si>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</si>
  <si>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</si>
  <si>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</si>
  <si>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AOP
oznaka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</si>
  <si>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</si>
  <si>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</si>
  <si>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</si>
  <si>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</si>
  <si>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</si>
  <si>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</si>
  <si>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 nematerijalne imovine</t>
  </si>
  <si>
    <t xml:space="preserve"> c) Dobici i gubici od prodaje i nerealizirani dobici i gubici i vrijednosno usklađenje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</si>
  <si>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</si>
  <si>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</si>
  <si>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</si>
  <si>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</si>
  <si>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</si>
  <si>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</si>
  <si>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</si>
  <si>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</si>
  <si>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</si>
  <si>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</si>
  <si>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</si>
  <si>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</si>
  <si>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</si>
  <si>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</si>
  <si>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</si>
  <si>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</si>
  <si>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</si>
  <si>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</si>
  <si>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</si>
  <si>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</si>
  <si>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</si>
  <si>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</si>
  <si>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</si>
  <si>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</si>
  <si>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</si>
  <si>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</si>
  <si>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</si>
  <si>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</si>
  <si>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</si>
  <si>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</si>
  <si>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</si>
  <si>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</si>
  <si>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</si>
  <si>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</si>
  <si>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</si>
  <si>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</si>
  <si>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</si>
  <si>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</si>
  <si>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</si>
  <si>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</si>
  <si>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</si>
  <si>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</si>
  <si>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</si>
  <si>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</si>
  <si>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</si>
  <si>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</si>
  <si>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048+049)</t>
    </r>
  </si>
  <si>
    <t>IZVJEŠTAJ O NOVČANOM TIJEKU - Direktna metoda</t>
  </si>
  <si>
    <t>u razdoblju __.__.____ do __.__.____</t>
  </si>
  <si>
    <t>Obveznik: ____________________________________________________________________</t>
  </si>
  <si>
    <t xml:space="preserve">  1. Novčani primici od kupaca</t>
  </si>
  <si>
    <t xml:space="preserve">  2. Novčani primici od tantijema, naknada, provizija i sl.</t>
  </si>
  <si>
    <t xml:space="preserve">  3. Novčani primici od osiguranja za naknadu šteta</t>
  </si>
  <si>
    <t xml:space="preserve">  4. Novčani primici s osnove povrata poreza</t>
  </si>
  <si>
    <t xml:space="preserve">  5. Novčani izdaci dobavljačima</t>
  </si>
  <si>
    <t xml:space="preserve">  6. Novčani izdaci za zaposlene</t>
  </si>
  <si>
    <t xml:space="preserve">  7. Novčani izdaci za osiguranje za naknade šteta</t>
  </si>
  <si>
    <t xml:space="preserve">  8. Ostali novčani primici i izdaci</t>
  </si>
  <si>
    <r>
      <rPr>
        <b/>
        <sz val="9"/>
        <rFont val="Arial"/>
        <family val="2"/>
        <charset val="238"/>
      </rPr>
      <t xml:space="preserve">I. Novac iz poslovanja </t>
    </r>
    <r>
      <rPr>
        <sz val="9"/>
        <rFont val="Arial"/>
        <family val="2"/>
        <charset val="238"/>
      </rPr>
      <t>(AOP 001 do 008)</t>
    </r>
  </si>
  <si>
    <t xml:space="preserve">  9. Novčani izdaci za kamate</t>
  </si>
  <si>
    <t>10.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</si>
  <si>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009 do 011)</t>
    </r>
  </si>
  <si>
    <t xml:space="preserve"> 1. Novčani primici od prodaje dugotrajne materijalne i nematerijalne imovine</t>
  </si>
  <si>
    <t xml:space="preserve"> 2. Novčani primici od prodaje financijskih instrumenata</t>
  </si>
  <si>
    <t xml:space="preserve"> 3. Novčani primici od kamata</t>
  </si>
  <si>
    <t xml:space="preserve"> 4. Novčani primici od dividendi</t>
  </si>
  <si>
    <t xml:space="preserve"> 5. Novčani primici s osnove povrata danih zajmova i štednih uloga</t>
  </si>
  <si>
    <t xml:space="preserve"> 6. Ostali novčani primici od investicijskih aktivnosti</t>
  </si>
  <si>
    <r>
      <rPr>
        <b/>
        <sz val="9"/>
        <rFont val="Arial"/>
        <family val="2"/>
        <charset val="238"/>
      </rPr>
      <t xml:space="preserve">II. Ukupno novčani primici od investicijskih aktivnosti </t>
    </r>
    <r>
      <rPr>
        <sz val="9"/>
        <rFont val="Arial"/>
        <family val="2"/>
        <charset val="238"/>
      </rPr>
      <t>(AOP 013 do 018)</t>
    </r>
  </si>
  <si>
    <t xml:space="preserve"> 1. Novčani izdaci za kupnju dugotrajne materijalne i nematerijalne imovine</t>
  </si>
  <si>
    <t xml:space="preserve"> 2. Novčani izdaci za stjecanje financijskih instrumenata</t>
  </si>
  <si>
    <t xml:space="preserve"> 3. Novčani izdaci s osnove danizh zajmova i štednih uloga</t>
  </si>
  <si>
    <t xml:space="preserve"> 4. Stjecanje ovisnog društva, umanjeno za stečeni novac</t>
  </si>
  <si>
    <t xml:space="preserve"> 5. Ostali novčani izdaci od investicijskih aktivnosti</t>
  </si>
  <si>
    <r>
      <rPr>
        <b/>
        <sz val="9"/>
        <rFont val="Arial"/>
        <family val="2"/>
        <charset val="238"/>
      </rPr>
      <t xml:space="preserve">III. Ukupno novčani izdaci od investicijskih aktivnosti </t>
    </r>
    <r>
      <rPr>
        <sz val="9"/>
        <rFont val="Arial"/>
        <family val="2"/>
        <charset val="238"/>
      </rPr>
      <t>(AOP 020 do 024)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</si>
  <si>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019 + 025)</t>
    </r>
  </si>
  <si>
    <t xml:space="preserve">     1. Novčani primici od povećanja temeljnog (upisanog) kapitala</t>
  </si>
  <si>
    <t xml:space="preserve">     2. Novčani primici od izdavanja vlasničkih i dužničkih financijskih
         instrumenata</t>
  </si>
  <si>
    <t xml:space="preserve">     3. Novčani primici od glavnice kredita, pozajmica i drugih posudbi</t>
  </si>
  <si>
    <t xml:space="preserve">     4. Ostali novčani primici od financijskih aktivnosti</t>
  </si>
  <si>
    <r>
      <rPr>
        <b/>
        <sz val="9"/>
        <rFont val="Arial"/>
        <family val="2"/>
        <charset val="238"/>
      </rPr>
      <t xml:space="preserve">IV. Ukupno novčani primici od financijskih aktivnosti </t>
    </r>
    <r>
      <rPr>
        <sz val="9"/>
        <rFont val="Arial"/>
        <family val="2"/>
        <charset val="238"/>
      </rPr>
      <t>(AOP 027 do 030)</t>
    </r>
  </si>
  <si>
    <t xml:space="preserve">     1. Novčani izdaci za otplatu glavnice kredita, pozajmica i drugih
         posudbi i dužničkih financijskih instrumenata</t>
  </si>
  <si>
    <t xml:space="preserve">     2. Novčani izdaci za isplatu dividendi</t>
  </si>
  <si>
    <t xml:space="preserve">     3. Novčani izdaci za financijski najam </t>
  </si>
  <si>
    <t xml:space="preserve">     4. Novčani izdaci za otkup vlastitih dionica i smanjenje temeljnog
         (upisanog) kapitala</t>
  </si>
  <si>
    <t xml:space="preserve">     5. Ostali novčani izdaci od financijskih aktivnosti</t>
  </si>
  <si>
    <r>
      <rPr>
        <b/>
        <sz val="9"/>
        <rFont val="Arial"/>
        <family val="2"/>
        <charset val="238"/>
      </rPr>
      <t xml:space="preserve">V. Ukupno novčani izdaci od financijskih aktivnosti </t>
    </r>
    <r>
      <rPr>
        <sz val="9"/>
        <rFont val="Arial"/>
        <family val="2"/>
        <charset val="238"/>
      </rPr>
      <t>(AOP 032 do 036)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</si>
  <si>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031+037)</t>
    </r>
  </si>
  <si>
    <t xml:space="preserve">  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</si>
  <si>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NOVČANIH TOKOVA
     </t>
    </r>
    <r>
      <rPr>
        <sz val="9"/>
        <color rgb="FF000080"/>
        <rFont val="Arial"/>
        <family val="2"/>
        <charset val="238"/>
      </rPr>
      <t>(AOP 012 + 026 + 038 + 039)</t>
    </r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</si>
  <si>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040+041)</t>
    </r>
  </si>
  <si>
    <t>IZVJEŠTAJ O PROMJENAMA KAPITALA</t>
  </si>
  <si>
    <t>za razdoblje od</t>
  </si>
  <si>
    <t>Opis pozicije</t>
  </si>
  <si>
    <r>
      <rPr>
        <b/>
        <sz val="8"/>
        <color rgb="FFFFFFFF"/>
        <rFont val="Arial"/>
        <family val="2"/>
        <charset val="238"/>
      </rPr>
      <t xml:space="preserve">AOP
</t>
    </r>
    <r>
      <rPr>
        <b/>
        <sz val="7"/>
        <color rgb="FFFFFFFF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</si>
  <si>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</si>
  <si>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rgb="FFFFFFFF"/>
        <rFont val="Arial"/>
        <family val="2"/>
        <charset val="238"/>
      </rPr>
      <t xml:space="preserve">Manjinski </t>
    </r>
    <r>
      <rPr>
        <b/>
        <sz val="7"/>
        <color rgb="FFFFFFFF"/>
        <rFont val="Arial"/>
        <family val="2"/>
        <charset val="238"/>
      </rPr>
      <t xml:space="preserve">(nekontrolirajući)
</t>
    </r>
    <r>
      <rPr>
        <b/>
        <sz val="8"/>
        <color rgb="FFFFFFFF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</si>
  <si>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</si>
  <si>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</si>
  <si>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</si>
  <si>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</si>
  <si>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</si>
  <si>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</si>
  <si>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</si>
  <si>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</si>
  <si>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</si>
  <si>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</si>
  <si>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</si>
  <si>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</si>
  <si>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</si>
  <si>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</si>
  <si>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</si>
  <si>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</si>
  <si>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</si>
  <si>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</si>
  <si>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</si>
  <si>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</si>
  <si>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</si>
  <si>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</si>
  <si>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</si>
  <si>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</si>
  <si>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</si>
  <si>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</si>
  <si>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</si>
  <si>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</si>
  <si>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</si>
  <si>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</si>
  <si>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</si>
  <si>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</si>
  <si>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</si>
  <si>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</si>
  <si>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</si>
  <si>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</si>
  <si>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</si>
  <si>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</si>
  <si>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</si>
  <si>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</si>
  <si>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</si>
  <si>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</si>
  <si>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</si>
  <si>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</si>
  <si>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</si>
  <si>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</si>
  <si>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</si>
  <si>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</si>
  <si>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</si>
  <si>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</si>
  <si>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</si>
  <si>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</si>
  <si>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</si>
  <si>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</si>
  <si>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>(AOP 06 do 14)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</si>
  <si>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>(AOP 05+24)</t>
    </r>
  </si>
  <si>
    <r>
      <rPr>
        <b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</si>
  <si>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</si>
  <si>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</si>
  <si>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</si>
  <si>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</si>
  <si>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</si>
  <si>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</si>
  <si>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</si>
  <si>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>(AOP 32 do 40)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</si>
  <si>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>(AOP 31 + 50)</t>
    </r>
  </si>
  <si>
    <r>
      <rPr>
        <b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>(AOP 41 do 48)</t>
    </r>
  </si>
  <si>
    <t xml:space="preserve">                   BILJEŠKE UZ GODIŠNJE FINANCIJSKE IZVJEŠTAJE (GFI)
Naziv izdavatelja:   _________TURISTHOTEL D.D.
OIB:   ___74204012744
Izvještajno razdoblje: _GODIŠNJI KONSOLIDIRANI FINANCIJSKI IZVJEŠTAJ 2019.
Bilješke uz financijske izvještaje sastavljaju se sukladno odredbama Međunarodnih standarda financijskog izvještavanja (dalje: MSFI) na način da trebaju:
a) pružiti informacije o osnovi za sastavljanje financijskih izvještaja i određenim računovodstvenim politikama primijenjenim u skladu s Međunarodnim računovodstvenim standardom 1 (MRS 1),
b) objaviti informacije prema MSFI-a koje nisu prezentirane u izvještaju o financijskom položaju, izvještaju o sveobuhvatnoj dobiti, izvještaju o novčanim tokovima i izvještaju o promjenama kapitala,
c) pružiti dodatne informacije koje nisu prezentirane u izvještaju o financijskom položaju, izvještaju o sveobuhvatnoj dobiti, izvještaju o novčanim tokovima i izvještaju o promjeni kapitala, ali su važne za razumijevanje bilo kojeg od njih.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</si>
</sst>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000"/>
    <numFmt numFmtId="166" formatCode="00"/>
  </numFmts>
  <fonts count="34"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FFFF"/>
      <name val="Calibri Light"/>
      <family val="2"/>
      <charset val="238"/>
    </font>
    <font>
      <sz val="11"/>
      <name val="Calibri Light"/>
      <family val="2"/>
      <charset val="238"/>
    </font>
    <font>
      <sz val="10"/>
      <name val="Calibri Light"/>
      <family val="2"/>
      <charset val="238"/>
    </font>
    <font>
      <sz val="10"/>
      <color rgb="FFFFFFFF"/>
      <name val="Times New Roman"/>
      <family val="1"/>
      <charset val="238"/>
    </font>
    <font>
      <sz val="10"/>
      <color rgb="FFFFFFFF"/>
      <name val="Calibri Light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9"/>
      <color rgb="FF000080"/>
      <name val="Arial"/>
      <family val="2"/>
      <charset val="238"/>
    </font>
    <font>
      <i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7"/>
      <color rgb="FFFFFFFF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7F7F8"/>
      </patternFill>
    </fill>
    <fill>
      <patternFill patternType="solid">
        <fgColor rgb="FFEFEFF0"/>
        <bgColor rgb="FFF7F7F8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DFDFE0"/>
      </patternFill>
    </fill>
    <fill>
      <patternFill patternType="solid">
        <fgColor rgb="FFDCE6F2"/>
        <bgColor rgb="FFDFDFE0"/>
      </patternFill>
    </fill>
    <fill>
      <patternFill patternType="solid">
        <fgColor rgb="FFF7F7F8"/>
        <bgColor rgb="FFFFFFFF"/>
      </patternFill>
    </fill>
    <fill>
      <patternFill patternType="solid">
        <fgColor rgb="FFDFDFE0"/>
        <bgColor rgb="FFDCE6F2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/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C0C0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medium">
        <color rgb="FFC0C0C0"/>
      </top>
      <bottom style="thin">
        <color auto="1"/>
      </bottom>
      <diagonal/>
    </border>
  </borders>
  <cellStyleXfs count="2">
    <xf numFmtId="0" fontId="0" fillId="0" borderId="0"/>
    <xf numFmtId="0" fontId="28" fillId="0" borderId="0">
      <alignment vertical="top"/>
    </xf>
  </cellStyleXfs>
  <cellXfs count="199">
    <xf numFmtId="0" fontId="0" fillId="0" borderId="0" xfId="0"/>
    <xf numFmtId="0" fontId="5" fillId="2" borderId="5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3" xfId="0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0" borderId="0" xfId="0" applyFont="1"/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0" fontId="0" fillId="2" borderId="6" xfId="0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6" xfId="0" applyFont="1" applyFill="1" applyBorder="1"/>
    <xf numFmtId="0" fontId="5" fillId="2" borderId="0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0" fontId="12" fillId="2" borderId="6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9" xfId="0" applyFill="1" applyBorder="1"/>
    <xf numFmtId="0" fontId="0" fillId="0" borderId="0" xfId="0" applyProtection="1"/>
    <xf numFmtId="0" fontId="4" fillId="4" borderId="14" xfId="0" applyFont="1" applyFill="1" applyBorder="1" applyAlignment="1" applyProtection="1">
      <alignment horizontal="center" vertical="center" wrapText="1"/>
    </xf>
    <xf numFmtId="3" fontId="21" fillId="4" borderId="15" xfId="0" applyNumberFormat="1" applyFont="1" applyFill="1" applyBorder="1" applyAlignment="1" applyProtection="1">
      <alignment horizontal="center" vertical="center" wrapText="1"/>
    </xf>
    <xf numFmtId="3" fontId="21" fillId="4" borderId="14" xfId="0" applyNumberFormat="1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/>
    </xf>
    <xf numFmtId="3" fontId="21" fillId="4" borderId="16" xfId="0" applyNumberFormat="1" applyFont="1" applyFill="1" applyBorder="1" applyAlignment="1" applyProtection="1">
      <alignment horizontal="center" vertical="center" wrapText="1"/>
    </xf>
    <xf numFmtId="165" fontId="4" fillId="0" borderId="18" xfId="0" applyNumberFormat="1" applyFont="1" applyBorder="1" applyAlignment="1" applyProtection="1">
      <alignment horizontal="center" vertical="center"/>
    </xf>
    <xf numFmtId="3" fontId="5" fillId="0" borderId="18" xfId="0" applyNumberFormat="1" applyFont="1" applyBorder="1" applyAlignment="1" applyProtection="1">
      <alignment horizontal="right" vertical="center" shrinkToFit="1"/>
      <protection locked="0"/>
    </xf>
    <xf numFmtId="165" fontId="4" fillId="6" borderId="18" xfId="0" applyNumberFormat="1" applyFont="1" applyFill="1" applyBorder="1" applyAlignment="1" applyProtection="1">
      <alignment horizontal="center" vertical="center"/>
    </xf>
    <xf numFmtId="3" fontId="24" fillId="6" borderId="18" xfId="0" applyNumberFormat="1" applyFont="1" applyFill="1" applyBorder="1" applyAlignment="1" applyProtection="1">
      <alignment horizontal="right" vertical="center" shrinkToFit="1"/>
    </xf>
    <xf numFmtId="165" fontId="4" fillId="0" borderId="19" xfId="0" applyNumberFormat="1" applyFont="1" applyBorder="1" applyAlignment="1" applyProtection="1">
      <alignment horizontal="center" vertical="center"/>
    </xf>
    <xf numFmtId="3" fontId="5" fillId="0" borderId="19" xfId="0" applyNumberFormat="1" applyFont="1" applyBorder="1" applyAlignment="1" applyProtection="1">
      <alignment horizontal="right" vertical="center" shrinkToFit="1"/>
      <protection locked="0"/>
    </xf>
    <xf numFmtId="3" fontId="9" fillId="0" borderId="20" xfId="0" applyNumberFormat="1" applyFont="1" applyBorder="1" applyAlignment="1" applyProtection="1">
      <alignment vertical="center"/>
      <protection locked="0"/>
    </xf>
    <xf numFmtId="3" fontId="9" fillId="0" borderId="20" xfId="0" applyNumberFormat="1" applyFont="1" applyBorder="1" applyAlignment="1" applyProtection="1">
      <alignment vertical="center"/>
      <protection locked="0" hidden="1"/>
    </xf>
    <xf numFmtId="165" fontId="4" fillId="6" borderId="17" xfId="0" applyNumberFormat="1" applyFont="1" applyFill="1" applyBorder="1" applyAlignment="1" applyProtection="1">
      <alignment horizontal="center" vertical="center"/>
    </xf>
    <xf numFmtId="3" fontId="24" fillId="6" borderId="17" xfId="0" applyNumberFormat="1" applyFont="1" applyFill="1" applyBorder="1" applyAlignment="1" applyProtection="1">
      <alignment horizontal="right" vertical="center" shrinkToFit="1"/>
    </xf>
    <xf numFmtId="165" fontId="4" fillId="6" borderId="19" xfId="0" applyNumberFormat="1" applyFont="1" applyFill="1" applyBorder="1" applyAlignment="1" applyProtection="1">
      <alignment horizontal="center" vertical="center"/>
    </xf>
    <xf numFmtId="3" fontId="24" fillId="6" borderId="19" xfId="0" applyNumberFormat="1" applyFont="1" applyFill="1" applyBorder="1" applyAlignment="1" applyProtection="1">
      <alignment horizontal="right" vertical="center" shrinkToFit="1"/>
    </xf>
    <xf numFmtId="3" fontId="24" fillId="6" borderId="18" xfId="0" applyNumberFormat="1" applyFont="1" applyFill="1" applyBorder="1" applyAlignment="1" applyProtection="1">
      <alignment horizontal="right" vertical="center" shrinkToFit="1"/>
      <protection locked="0"/>
    </xf>
    <xf numFmtId="3" fontId="24" fillId="6" borderId="19" xfId="0" applyNumberFormat="1" applyFont="1" applyFill="1" applyBorder="1" applyAlignment="1" applyProtection="1">
      <alignment horizontal="right" vertical="center" shrinkToFit="1"/>
      <protection locked="0"/>
    </xf>
    <xf numFmtId="165" fontId="4" fillId="2" borderId="18" xfId="0" applyNumberFormat="1" applyFont="1" applyFill="1" applyBorder="1" applyAlignment="1" applyProtection="1">
      <alignment horizontal="center" vertical="center"/>
    </xf>
    <xf numFmtId="3" fontId="24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24" fillId="6" borderId="18" xfId="0" applyNumberFormat="1" applyFont="1" applyFill="1" applyBorder="1" applyAlignment="1" applyProtection="1">
      <alignment vertical="center"/>
    </xf>
    <xf numFmtId="3" fontId="5" fillId="0" borderId="18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24" fillId="6" borderId="19" xfId="0" applyNumberFormat="1" applyFont="1" applyFill="1" applyBorder="1" applyAlignment="1" applyProtection="1">
      <alignment vertical="center"/>
    </xf>
    <xf numFmtId="4" fontId="21" fillId="4" borderId="14" xfId="0" applyNumberFormat="1" applyFont="1" applyFill="1" applyBorder="1" applyAlignment="1" applyProtection="1">
      <alignment horizontal="center" vertical="center" wrapText="1"/>
    </xf>
    <xf numFmtId="165" fontId="4" fillId="2" borderId="21" xfId="0" applyNumberFormat="1" applyFont="1" applyFill="1" applyBorder="1" applyAlignment="1" applyProtection="1">
      <alignment horizontal="center" vertical="center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24" fillId="6" borderId="18" xfId="0" applyNumberFormat="1" applyFont="1" applyFill="1" applyBorder="1" applyAlignment="1" applyProtection="1">
      <alignment horizontal="right" vertical="center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3" fontId="24" fillId="6" borderId="19" xfId="0" applyNumberFormat="1" applyFont="1" applyFill="1" applyBorder="1" applyAlignment="1" applyProtection="1">
      <alignment horizontal="right" vertical="center"/>
    </xf>
    <xf numFmtId="3" fontId="5" fillId="0" borderId="21" xfId="0" applyNumberFormat="1" applyFont="1" applyBorder="1" applyAlignment="1" applyProtection="1">
      <alignment vertical="center"/>
      <protection locked="0"/>
    </xf>
    <xf numFmtId="165" fontId="4" fillId="0" borderId="21" xfId="0" applyNumberFormat="1" applyFont="1" applyBorder="1" applyAlignment="1" applyProtection="1">
      <alignment horizontal="center" vertical="center"/>
    </xf>
    <xf numFmtId="3" fontId="24" fillId="0" borderId="19" xfId="0" applyNumberFormat="1" applyFont="1" applyBorder="1" applyAlignment="1" applyProtection="1">
      <alignment vertical="center"/>
    </xf>
    <xf numFmtId="0" fontId="18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164" fontId="19" fillId="3" borderId="0" xfId="1" applyNumberFormat="1" applyFont="1" applyFill="1" applyBorder="1" applyAlignment="1" applyProtection="1">
      <alignment horizontal="center" vertical="center"/>
    </xf>
    <xf numFmtId="164" fontId="21" fillId="3" borderId="0" xfId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9" fillId="4" borderId="25" xfId="0" applyNumberFormat="1" applyFont="1" applyFill="1" applyBorder="1" applyAlignment="1" applyProtection="1">
      <alignment horizontal="center" vertical="center" wrapText="1"/>
    </xf>
    <xf numFmtId="49" fontId="29" fillId="4" borderId="27" xfId="0" applyNumberFormat="1" applyFont="1" applyFill="1" applyBorder="1" applyAlignment="1" applyProtection="1">
      <alignment horizontal="center" vertical="center"/>
    </xf>
    <xf numFmtId="3" fontId="29" fillId="4" borderId="27" xfId="0" applyNumberFormat="1" applyFont="1" applyFill="1" applyBorder="1" applyAlignment="1" applyProtection="1">
      <alignment horizontal="center" vertical="center" wrapText="1"/>
    </xf>
    <xf numFmtId="3" fontId="29" fillId="4" borderId="27" xfId="0" applyNumberFormat="1" applyFont="1" applyFill="1" applyBorder="1" applyAlignment="1" applyProtection="1">
      <alignment horizontal="center" vertical="center"/>
    </xf>
    <xf numFmtId="3" fontId="29" fillId="4" borderId="28" xfId="0" applyNumberFormat="1" applyFont="1" applyFill="1" applyBorder="1" applyAlignment="1" applyProtection="1">
      <alignment horizontal="center" vertical="center"/>
    </xf>
    <xf numFmtId="166" fontId="21" fillId="0" borderId="18" xfId="0" applyNumberFormat="1" applyFont="1" applyBorder="1" applyAlignment="1" applyProtection="1">
      <alignment horizontal="center" vertical="center"/>
    </xf>
    <xf numFmtId="3" fontId="9" fillId="0" borderId="18" xfId="0" applyNumberFormat="1" applyFont="1" applyBorder="1" applyAlignment="1" applyProtection="1">
      <alignment vertical="center" shrinkToFit="1"/>
      <protection locked="0"/>
    </xf>
    <xf numFmtId="3" fontId="32" fillId="0" borderId="18" xfId="0" applyNumberFormat="1" applyFont="1" applyBorder="1" applyAlignment="1" applyProtection="1">
      <alignment vertical="center" shrinkToFit="1"/>
    </xf>
    <xf numFmtId="166" fontId="21" fillId="6" borderId="18" xfId="0" applyNumberFormat="1" applyFont="1" applyFill="1" applyBorder="1" applyAlignment="1" applyProtection="1">
      <alignment horizontal="center" vertical="center"/>
    </xf>
    <xf numFmtId="3" fontId="32" fillId="6" borderId="18" xfId="0" applyNumberFormat="1" applyFont="1" applyFill="1" applyBorder="1" applyAlignment="1" applyProtection="1">
      <alignment vertical="center" shrinkToFit="1"/>
    </xf>
    <xf numFmtId="3" fontId="9" fillId="3" borderId="18" xfId="0" applyNumberFormat="1" applyFont="1" applyFill="1" applyBorder="1" applyAlignment="1" applyProtection="1">
      <alignment vertical="center" shrinkToFit="1"/>
    </xf>
    <xf numFmtId="166" fontId="21" fillId="6" borderId="19" xfId="0" applyNumberFormat="1" applyFont="1" applyFill="1" applyBorder="1" applyAlignment="1" applyProtection="1">
      <alignment horizontal="center" vertical="center"/>
    </xf>
    <xf numFmtId="3" fontId="32" fillId="6" borderId="19" xfId="0" applyNumberFormat="1" applyFont="1" applyFill="1" applyBorder="1" applyAlignment="1" applyProtection="1">
      <alignment vertical="center" shrinkToFit="1"/>
    </xf>
    <xf numFmtId="0" fontId="8" fillId="2" borderId="5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center"/>
      <protection locked="0"/>
    </xf>
    <xf numFmtId="0" fontId="11" fillId="3" borderId="7" xfId="0" applyFont="1" applyFill="1" applyBorder="1" applyProtection="1">
      <protection locked="0"/>
    </xf>
    <xf numFmtId="0" fontId="5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Protection="1"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horizontal="right" vertical="top" wrapText="1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left" vertical="center" wrapText="1"/>
    </xf>
    <xf numFmtId="0" fontId="22" fillId="0" borderId="17" xfId="0" applyFont="1" applyBorder="1" applyAlignment="1" applyProtection="1">
      <alignment horizontal="left" vertical="center" wrapText="1"/>
    </xf>
    <xf numFmtId="0" fontId="22" fillId="6" borderId="18" xfId="0" applyFont="1" applyFill="1" applyBorder="1" applyAlignment="1" applyProtection="1">
      <alignment horizontal="left" vertical="center" wrapText="1"/>
    </xf>
    <xf numFmtId="0" fontId="24" fillId="6" borderId="18" xfId="0" applyFont="1" applyFill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22" fillId="0" borderId="18" xfId="0" applyFont="1" applyBorder="1" applyAlignment="1" applyProtection="1">
      <alignment horizontal="left" vertical="center" wrapText="1"/>
    </xf>
    <xf numFmtId="0" fontId="22" fillId="0" borderId="19" xfId="0" applyFont="1" applyBorder="1" applyAlignment="1" applyProtection="1">
      <alignment horizontal="left" vertical="center" wrapText="1"/>
    </xf>
    <xf numFmtId="0" fontId="25" fillId="5" borderId="17" xfId="0" applyFont="1" applyFill="1" applyBorder="1" applyAlignment="1" applyProtection="1">
      <alignment horizontal="left" vertical="center" wrapText="1"/>
    </xf>
    <xf numFmtId="0" fontId="19" fillId="7" borderId="12" xfId="0" applyFont="1" applyFill="1" applyBorder="1" applyAlignment="1" applyProtection="1">
      <alignment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left" vertical="center" wrapText="1"/>
    </xf>
    <xf numFmtId="0" fontId="5" fillId="6" borderId="18" xfId="0" applyFont="1" applyFill="1" applyBorder="1" applyAlignment="1" applyProtection="1">
      <alignment horizontal="left" vertical="center" wrapText="1"/>
    </xf>
    <xf numFmtId="0" fontId="26" fillId="0" borderId="18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 indent="1"/>
    </xf>
    <xf numFmtId="0" fontId="5" fillId="6" borderId="18" xfId="0" applyFont="1" applyFill="1" applyBorder="1" applyAlignment="1" applyProtection="1">
      <alignment horizontal="left" vertical="center" wrapText="1" indent="1"/>
    </xf>
    <xf numFmtId="0" fontId="5" fillId="6" borderId="19" xfId="0" applyFont="1" applyFill="1" applyBorder="1" applyAlignment="1" applyProtection="1">
      <alignment horizontal="left" vertical="center" wrapText="1" indent="1"/>
    </xf>
    <xf numFmtId="0" fontId="5" fillId="2" borderId="18" xfId="0" applyFont="1" applyFill="1" applyBorder="1" applyAlignment="1" applyProtection="1">
      <alignment horizontal="left" vertical="center" wrapText="1" indent="1"/>
    </xf>
    <xf numFmtId="0" fontId="25" fillId="6" borderId="18" xfId="0" applyFont="1" applyFill="1" applyBorder="1" applyAlignment="1" applyProtection="1">
      <alignment horizontal="left" vertical="center" wrapText="1"/>
    </xf>
    <xf numFmtId="0" fontId="25" fillId="0" borderId="18" xfId="0" applyFont="1" applyBorder="1" applyAlignment="1" applyProtection="1">
      <alignment horizontal="left" vertical="center" wrapText="1" indent="1"/>
    </xf>
    <xf numFmtId="0" fontId="25" fillId="0" borderId="19" xfId="0" applyFont="1" applyBorder="1" applyAlignment="1" applyProtection="1">
      <alignment horizontal="left" vertical="center" wrapText="1" indent="1"/>
    </xf>
    <xf numFmtId="0" fontId="4" fillId="5" borderId="17" xfId="0" applyFont="1" applyFill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6" borderId="18" xfId="0" applyFont="1" applyFill="1" applyBorder="1" applyAlignment="1" applyProtection="1">
      <alignment horizontal="left" vertical="center" wrapText="1"/>
    </xf>
    <xf numFmtId="0" fontId="4" fillId="6" borderId="19" xfId="0" applyFont="1" applyFill="1" applyBorder="1" applyAlignment="1" applyProtection="1">
      <alignment horizontal="left" vertical="center" wrapText="1"/>
    </xf>
    <xf numFmtId="0" fontId="21" fillId="3" borderId="12" xfId="0" applyFont="1" applyFill="1" applyBorder="1" applyAlignment="1" applyProtection="1">
      <alignment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5" fillId="8" borderId="13" xfId="0" applyFont="1" applyFill="1" applyBorder="1" applyAlignment="1" applyProtection="1">
      <alignment horizontal="left" vertical="center" shrinkToFit="1"/>
    </xf>
    <xf numFmtId="0" fontId="5" fillId="0" borderId="21" xfId="0" applyFont="1" applyBorder="1" applyAlignment="1" applyProtection="1">
      <alignment horizontal="left" vertical="center" wrapText="1" indent="1"/>
    </xf>
    <xf numFmtId="0" fontId="26" fillId="0" borderId="18" xfId="0" applyFont="1" applyBorder="1" applyAlignment="1" applyProtection="1">
      <alignment horizontal="left" vertical="center" wrapText="1" indent="15"/>
    </xf>
    <xf numFmtId="0" fontId="25" fillId="6" borderId="19" xfId="0" applyFont="1" applyFill="1" applyBorder="1" applyAlignment="1" applyProtection="1">
      <alignment horizontal="left" vertical="center" wrapText="1"/>
    </xf>
    <xf numFmtId="0" fontId="25" fillId="0" borderId="18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25" fillId="0" borderId="19" xfId="0" applyFont="1" applyBorder="1" applyAlignment="1" applyProtection="1">
      <alignment horizontal="left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0" fontId="29" fillId="4" borderId="22" xfId="0" applyFont="1" applyFill="1" applyBorder="1" applyAlignment="1" applyProtection="1">
      <alignment horizontal="center" vertical="center" wrapText="1"/>
    </xf>
    <xf numFmtId="0" fontId="29" fillId="4" borderId="23" xfId="0" applyFont="1" applyFill="1" applyBorder="1" applyAlignment="1" applyProtection="1">
      <alignment horizontal="center" vertical="center" wrapText="1"/>
    </xf>
    <xf numFmtId="3" fontId="29" fillId="4" borderId="23" xfId="0" applyNumberFormat="1" applyFont="1" applyFill="1" applyBorder="1" applyAlignment="1" applyProtection="1">
      <alignment horizontal="center" vertical="center" wrapText="1"/>
    </xf>
    <xf numFmtId="3" fontId="29" fillId="4" borderId="24" xfId="0" applyNumberFormat="1" applyFont="1" applyFill="1" applyBorder="1" applyAlignment="1" applyProtection="1">
      <alignment horizontal="center" vertical="center" wrapText="1"/>
    </xf>
    <xf numFmtId="49" fontId="29" fillId="4" borderId="26" xfId="0" applyNumberFormat="1" applyFont="1" applyFill="1" applyBorder="1" applyAlignment="1" applyProtection="1">
      <alignment horizontal="center" vertical="center" wrapText="1"/>
    </xf>
    <xf numFmtId="0" fontId="31" fillId="5" borderId="21" xfId="0" applyFont="1" applyFill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21" fillId="6" borderId="18" xfId="0" applyFont="1" applyFill="1" applyBorder="1" applyAlignment="1" applyProtection="1">
      <alignment horizontal="left" vertical="center" wrapText="1"/>
    </xf>
    <xf numFmtId="0" fontId="21" fillId="6" borderId="19" xfId="0" applyFont="1" applyFill="1" applyBorder="1" applyAlignment="1" applyProtection="1">
      <alignment horizontal="left" vertical="center" wrapText="1"/>
    </xf>
    <xf numFmtId="0" fontId="31" fillId="5" borderId="17" xfId="0" applyFont="1" applyFill="1" applyBorder="1" applyAlignment="1" applyProtection="1">
      <alignment horizontal="left" vertical="center"/>
    </xf>
    <xf numFmtId="0" fontId="31" fillId="6" borderId="18" xfId="0" applyFont="1" applyFill="1" applyBorder="1" applyAlignment="1" applyProtection="1">
      <alignment horizontal="left" vertical="center" wrapText="1"/>
    </xf>
    <xf numFmtId="0" fontId="31" fillId="6" borderId="19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7F7F8"/>
      <rgbColor rgb="FFDCE6F2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F0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.com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zoomScaleNormal="106" workbookViewId="0">
      <selection activeCell="C30" sqref="C30"/>
    </sheetView>
  </sheetViews>
  <sheetFormatPr defaultRowHeight="12.75"/>
  <cols>
    <col min="1" max="8" width="8.7109375" customWidth="1"/>
    <col min="9" max="9" width="13.42578125" customWidth="1"/>
    <col min="10" max="1025" width="8.7109375" customWidth="1"/>
  </cols>
  <sheetData>
    <row r="1" spans="1:10" ht="15.75">
      <c r="A1" s="14"/>
      <c r="B1" s="14"/>
      <c r="C1" s="14"/>
      <c r="D1" s="15"/>
      <c r="E1" s="15"/>
      <c r="F1" s="15"/>
      <c r="G1" s="15"/>
      <c r="H1" s="15"/>
      <c r="I1" s="15"/>
      <c r="J1" s="16"/>
    </row>
    <row r="2" spans="1:10" ht="14.4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0" ht="33.6" customHeight="1">
      <c r="A4" s="12" t="s">
        <v>1</v>
      </c>
      <c r="B4" s="12"/>
      <c r="C4" s="12"/>
      <c r="D4" s="12"/>
      <c r="E4" s="11">
        <v>43466</v>
      </c>
      <c r="F4" s="11"/>
      <c r="G4" s="21" t="s">
        <v>2</v>
      </c>
      <c r="H4" s="11">
        <v>43830</v>
      </c>
      <c r="I4" s="11"/>
      <c r="J4" s="22"/>
    </row>
    <row r="5" spans="1:10" s="23" customFormat="1" ht="10.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20.45" customHeight="1">
      <c r="A6" s="20"/>
      <c r="B6" s="24" t="s">
        <v>3</v>
      </c>
      <c r="C6" s="25"/>
      <c r="D6" s="25"/>
      <c r="E6" s="26">
        <v>2019</v>
      </c>
      <c r="F6" s="27"/>
      <c r="G6" s="21"/>
      <c r="H6" s="27"/>
      <c r="I6" s="27"/>
      <c r="J6" s="28"/>
    </row>
    <row r="7" spans="1:10" s="29" customFormat="1" ht="10.9" customHeight="1">
      <c r="A7" s="20"/>
      <c r="B7" s="25"/>
      <c r="C7" s="25"/>
      <c r="D7" s="25"/>
      <c r="E7" s="27"/>
      <c r="F7" s="27"/>
      <c r="G7" s="21"/>
      <c r="H7" s="27"/>
      <c r="I7" s="27"/>
      <c r="J7" s="28"/>
    </row>
    <row r="8" spans="1:10" ht="37.9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30"/>
    </row>
    <row r="9" spans="1:10" ht="14.25">
      <c r="A9" s="31"/>
      <c r="B9" s="32"/>
      <c r="C9" s="32"/>
      <c r="D9" s="32"/>
      <c r="E9" s="8"/>
      <c r="F9" s="8"/>
      <c r="G9" s="7"/>
      <c r="H9" s="7"/>
      <c r="I9" s="33"/>
      <c r="J9" s="34"/>
    </row>
    <row r="10" spans="1:10" ht="25.9" customHeight="1">
      <c r="A10" s="6" t="s">
        <v>5</v>
      </c>
      <c r="B10" s="6"/>
      <c r="C10" s="5" t="s">
        <v>6</v>
      </c>
      <c r="D10" s="5"/>
      <c r="E10" s="36"/>
      <c r="F10" s="4" t="s">
        <v>7</v>
      </c>
      <c r="G10" s="4"/>
      <c r="H10" s="3" t="s">
        <v>8</v>
      </c>
      <c r="I10" s="3"/>
      <c r="J10" s="38"/>
    </row>
    <row r="11" spans="1:10" ht="15.6" customHeight="1">
      <c r="A11" s="31"/>
      <c r="B11" s="32"/>
      <c r="C11" s="32"/>
      <c r="D11" s="32"/>
      <c r="E11" s="2"/>
      <c r="F11" s="2"/>
      <c r="G11" s="2"/>
      <c r="H11" s="2"/>
      <c r="I11" s="39"/>
      <c r="J11" s="38"/>
    </row>
    <row r="12" spans="1:10" ht="21" customHeight="1">
      <c r="A12" s="1" t="s">
        <v>9</v>
      </c>
      <c r="B12" s="1"/>
      <c r="C12" s="5" t="s">
        <v>10</v>
      </c>
      <c r="D12" s="5"/>
      <c r="E12" s="118"/>
      <c r="F12" s="118"/>
      <c r="G12" s="2"/>
      <c r="H12" s="2"/>
      <c r="I12" s="39"/>
      <c r="J12" s="38"/>
    </row>
    <row r="13" spans="1:10" ht="10.9" customHeight="1">
      <c r="A13" s="36"/>
      <c r="B13" s="39"/>
      <c r="C13" s="32"/>
      <c r="D13" s="32"/>
      <c r="E13" s="7"/>
      <c r="F13" s="7"/>
      <c r="G13" s="7"/>
      <c r="H13" s="7"/>
      <c r="I13" s="32"/>
      <c r="J13" s="40"/>
    </row>
    <row r="14" spans="1:10" ht="22.9" customHeight="1">
      <c r="A14" s="119" t="s">
        <v>11</v>
      </c>
      <c r="B14" s="119"/>
      <c r="C14" s="5" t="s">
        <v>12</v>
      </c>
      <c r="D14" s="5"/>
      <c r="E14" s="120"/>
      <c r="F14" s="120"/>
      <c r="G14" s="41" t="s">
        <v>13</v>
      </c>
      <c r="H14" s="3" t="s">
        <v>14</v>
      </c>
      <c r="I14" s="3"/>
      <c r="J14" s="42"/>
    </row>
    <row r="15" spans="1:10" ht="14.45" customHeight="1">
      <c r="A15" s="36"/>
      <c r="B15" s="39"/>
      <c r="C15" s="32"/>
      <c r="D15" s="32"/>
      <c r="E15" s="7"/>
      <c r="F15" s="7"/>
      <c r="G15" s="7"/>
      <c r="H15" s="7"/>
      <c r="I15" s="32"/>
      <c r="J15" s="40"/>
    </row>
    <row r="16" spans="1:10" ht="13.15" customHeight="1">
      <c r="A16" s="119" t="s">
        <v>15</v>
      </c>
      <c r="B16" s="119"/>
      <c r="C16" s="5"/>
      <c r="D16" s="5"/>
      <c r="E16" s="43"/>
      <c r="F16" s="43"/>
      <c r="G16" s="43"/>
      <c r="H16" s="43"/>
      <c r="I16" s="43"/>
      <c r="J16" s="42"/>
    </row>
    <row r="17" spans="1:10" ht="14.45" customHeight="1">
      <c r="A17" s="121"/>
      <c r="B17" s="121"/>
      <c r="C17" s="121"/>
      <c r="D17" s="121"/>
      <c r="E17" s="121"/>
      <c r="F17" s="121"/>
      <c r="G17" s="121"/>
      <c r="H17" s="121"/>
      <c r="I17" s="121"/>
      <c r="J17" s="121"/>
    </row>
    <row r="18" spans="1:10">
      <c r="A18" s="6" t="s">
        <v>16</v>
      </c>
      <c r="B18" s="6"/>
      <c r="C18" s="122" t="s">
        <v>17</v>
      </c>
      <c r="D18" s="122"/>
      <c r="E18" s="122"/>
      <c r="F18" s="122"/>
      <c r="G18" s="122"/>
      <c r="H18" s="122"/>
      <c r="I18" s="122"/>
      <c r="J18" s="122"/>
    </row>
    <row r="19" spans="1:10" ht="14.25">
      <c r="A19" s="31"/>
      <c r="B19" s="32"/>
      <c r="C19" s="44"/>
      <c r="D19" s="32"/>
      <c r="E19" s="7"/>
      <c r="F19" s="7"/>
      <c r="G19" s="7"/>
      <c r="H19" s="7"/>
      <c r="I19" s="32"/>
      <c r="J19" s="40"/>
    </row>
    <row r="20" spans="1:10" ht="14.25">
      <c r="A20" s="6" t="s">
        <v>18</v>
      </c>
      <c r="B20" s="6"/>
      <c r="C20" s="3">
        <v>23000</v>
      </c>
      <c r="D20" s="3"/>
      <c r="E20" s="7"/>
      <c r="F20" s="7"/>
      <c r="G20" s="122" t="s">
        <v>19</v>
      </c>
      <c r="H20" s="122"/>
      <c r="I20" s="122"/>
      <c r="J20" s="122"/>
    </row>
    <row r="21" spans="1:10" ht="14.25">
      <c r="A21" s="31"/>
      <c r="B21" s="32"/>
      <c r="C21" s="32"/>
      <c r="D21" s="32"/>
      <c r="E21" s="7"/>
      <c r="F21" s="7"/>
      <c r="G21" s="7"/>
      <c r="H21" s="7"/>
      <c r="I21" s="32"/>
      <c r="J21" s="40"/>
    </row>
    <row r="22" spans="1:10">
      <c r="A22" s="6" t="s">
        <v>20</v>
      </c>
      <c r="B22" s="6"/>
      <c r="C22" s="122" t="s">
        <v>21</v>
      </c>
      <c r="D22" s="122"/>
      <c r="E22" s="122"/>
      <c r="F22" s="122"/>
      <c r="G22" s="122"/>
      <c r="H22" s="122"/>
      <c r="I22" s="122"/>
      <c r="J22" s="122"/>
    </row>
    <row r="23" spans="1:10" ht="14.25">
      <c r="A23" s="31"/>
      <c r="B23" s="32"/>
      <c r="C23" s="32"/>
      <c r="D23" s="32"/>
      <c r="E23" s="7"/>
      <c r="F23" s="7"/>
      <c r="G23" s="7"/>
      <c r="H23" s="7"/>
      <c r="I23" s="32"/>
      <c r="J23" s="40"/>
    </row>
    <row r="24" spans="1:10" ht="14.25">
      <c r="A24" s="6" t="s">
        <v>22</v>
      </c>
      <c r="B24" s="6"/>
      <c r="C24" s="123" t="s">
        <v>23</v>
      </c>
      <c r="D24" s="123"/>
      <c r="E24" s="123"/>
      <c r="F24" s="123"/>
      <c r="G24" s="123"/>
      <c r="H24" s="123"/>
      <c r="I24" s="123"/>
      <c r="J24" s="123"/>
    </row>
    <row r="25" spans="1:10" ht="14.25">
      <c r="A25" s="31"/>
      <c r="B25" s="32"/>
      <c r="C25" s="44"/>
      <c r="D25" s="32"/>
      <c r="E25" s="7"/>
      <c r="F25" s="7"/>
      <c r="G25" s="7"/>
      <c r="H25" s="7"/>
      <c r="I25" s="32"/>
      <c r="J25" s="40"/>
    </row>
    <row r="26" spans="1:10" ht="14.25">
      <c r="A26" s="6" t="s">
        <v>24</v>
      </c>
      <c r="B26" s="6"/>
      <c r="C26" s="123" t="s">
        <v>25</v>
      </c>
      <c r="D26" s="123"/>
      <c r="E26" s="123"/>
      <c r="F26" s="123"/>
      <c r="G26" s="123"/>
      <c r="H26" s="123"/>
      <c r="I26" s="123"/>
      <c r="J26" s="123"/>
    </row>
    <row r="27" spans="1:10" ht="13.9" customHeight="1">
      <c r="A27" s="31"/>
      <c r="B27" s="32"/>
      <c r="C27" s="44"/>
      <c r="D27" s="32"/>
      <c r="E27" s="7"/>
      <c r="F27" s="7"/>
      <c r="G27" s="7"/>
      <c r="H27" s="7"/>
      <c r="I27" s="32"/>
      <c r="J27" s="40"/>
    </row>
    <row r="28" spans="1:10" ht="22.9" customHeight="1">
      <c r="A28" s="1" t="s">
        <v>26</v>
      </c>
      <c r="B28" s="1"/>
      <c r="C28" s="37">
        <v>536</v>
      </c>
      <c r="D28" s="45"/>
      <c r="E28" s="124"/>
      <c r="F28" s="124"/>
      <c r="G28" s="124"/>
      <c r="H28" s="124"/>
      <c r="I28" s="125"/>
      <c r="J28" s="125"/>
    </row>
    <row r="29" spans="1:10" ht="14.25">
      <c r="A29" s="31"/>
      <c r="B29" s="32"/>
      <c r="C29" s="32"/>
      <c r="D29" s="32"/>
      <c r="E29" s="7"/>
      <c r="F29" s="7"/>
      <c r="G29" s="7"/>
      <c r="H29" s="7"/>
      <c r="I29" s="32"/>
      <c r="J29" s="40"/>
    </row>
    <row r="30" spans="1:10" ht="15">
      <c r="A30" s="6" t="s">
        <v>27</v>
      </c>
      <c r="B30" s="6"/>
      <c r="C30" s="35" t="s">
        <v>28</v>
      </c>
      <c r="D30" s="126" t="s">
        <v>29</v>
      </c>
      <c r="E30" s="126"/>
      <c r="F30" s="126"/>
      <c r="G30" s="126"/>
      <c r="H30" s="46" t="s">
        <v>30</v>
      </c>
      <c r="I30" s="47" t="s">
        <v>28</v>
      </c>
      <c r="J30" s="48"/>
    </row>
    <row r="31" spans="1:10">
      <c r="A31" s="6"/>
      <c r="B31" s="6"/>
      <c r="C31" s="49"/>
      <c r="D31" s="21"/>
      <c r="E31" s="127"/>
      <c r="F31" s="127"/>
      <c r="G31" s="127"/>
      <c r="H31" s="127"/>
      <c r="I31" s="128"/>
      <c r="J31" s="128"/>
    </row>
    <row r="32" spans="1:10">
      <c r="A32" s="6" t="s">
        <v>31</v>
      </c>
      <c r="B32" s="6"/>
      <c r="C32" s="37" t="s">
        <v>32</v>
      </c>
      <c r="D32" s="126" t="s">
        <v>33</v>
      </c>
      <c r="E32" s="126"/>
      <c r="F32" s="126"/>
      <c r="G32" s="126"/>
      <c r="H32" s="51" t="s">
        <v>34</v>
      </c>
      <c r="I32" s="52" t="s">
        <v>32</v>
      </c>
      <c r="J32" s="50"/>
    </row>
    <row r="33" spans="1:10" ht="14.25">
      <c r="A33" s="31"/>
      <c r="B33" s="32"/>
      <c r="C33" s="32"/>
      <c r="D33" s="32"/>
      <c r="E33" s="7"/>
      <c r="F33" s="7"/>
      <c r="G33" s="7"/>
      <c r="H33" s="7"/>
      <c r="I33" s="32"/>
      <c r="J33" s="40"/>
    </row>
    <row r="34" spans="1:10">
      <c r="A34" s="126" t="s">
        <v>35</v>
      </c>
      <c r="B34" s="126"/>
      <c r="C34" s="126"/>
      <c r="D34" s="126"/>
      <c r="E34" s="129" t="s">
        <v>36</v>
      </c>
      <c r="F34" s="129"/>
      <c r="G34" s="129"/>
      <c r="H34" s="129"/>
      <c r="I34" s="129"/>
      <c r="J34" s="53" t="s">
        <v>37</v>
      </c>
    </row>
    <row r="35" spans="1:10" ht="14.25">
      <c r="A35" s="31"/>
      <c r="B35" s="32"/>
      <c r="C35" s="32"/>
      <c r="D35" s="32"/>
      <c r="E35" s="7"/>
      <c r="F35" s="7"/>
      <c r="G35" s="7"/>
      <c r="H35" s="7"/>
      <c r="I35" s="32"/>
      <c r="J35" s="34"/>
    </row>
    <row r="36" spans="1:10">
      <c r="A36" s="130" t="s">
        <v>38</v>
      </c>
      <c r="B36" s="130"/>
      <c r="C36" s="130"/>
      <c r="D36" s="130"/>
      <c r="E36" s="131" t="s">
        <v>39</v>
      </c>
      <c r="F36" s="131"/>
      <c r="G36" s="131"/>
      <c r="H36" s="131"/>
      <c r="I36" s="131"/>
      <c r="J36" s="54">
        <v>3706249</v>
      </c>
    </row>
    <row r="37" spans="1:10" ht="14.25">
      <c r="A37" s="31"/>
      <c r="B37" s="32"/>
      <c r="C37" s="44"/>
      <c r="D37" s="132"/>
      <c r="E37" s="132"/>
      <c r="F37" s="132"/>
      <c r="G37" s="132"/>
      <c r="H37" s="132"/>
      <c r="I37" s="132"/>
      <c r="J37" s="40"/>
    </row>
    <row r="38" spans="1:10">
      <c r="A38" s="131"/>
      <c r="B38" s="131"/>
      <c r="C38" s="131"/>
      <c r="D38" s="131"/>
      <c r="E38" s="131"/>
      <c r="F38" s="131"/>
      <c r="G38" s="131"/>
      <c r="H38" s="131"/>
      <c r="I38" s="131"/>
      <c r="J38" s="37"/>
    </row>
    <row r="39" spans="1:10" ht="14.25">
      <c r="A39" s="31"/>
      <c r="B39" s="32"/>
      <c r="C39" s="44"/>
      <c r="D39" s="55"/>
      <c r="E39" s="132"/>
      <c r="F39" s="132"/>
      <c r="G39" s="132"/>
      <c r="H39" s="132"/>
      <c r="I39" s="39"/>
      <c r="J39" s="40"/>
    </row>
    <row r="40" spans="1:10">
      <c r="A40" s="131"/>
      <c r="B40" s="131"/>
      <c r="C40" s="131"/>
      <c r="D40" s="131"/>
      <c r="E40" s="131"/>
      <c r="F40" s="131"/>
      <c r="G40" s="131"/>
      <c r="H40" s="131"/>
      <c r="I40" s="131"/>
      <c r="J40" s="37"/>
    </row>
    <row r="41" spans="1:10" ht="14.25">
      <c r="A41" s="31"/>
      <c r="B41" s="32"/>
      <c r="C41" s="44"/>
      <c r="D41" s="55"/>
      <c r="E41" s="55"/>
      <c r="F41" s="55"/>
      <c r="G41" s="55"/>
      <c r="H41" s="55"/>
      <c r="I41" s="39"/>
      <c r="J41" s="40"/>
    </row>
    <row r="42" spans="1:10">
      <c r="A42" s="131"/>
      <c r="B42" s="131"/>
      <c r="C42" s="131"/>
      <c r="D42" s="131"/>
      <c r="E42" s="131"/>
      <c r="F42" s="131"/>
      <c r="G42" s="131"/>
      <c r="H42" s="131"/>
      <c r="I42" s="131"/>
      <c r="J42" s="37"/>
    </row>
    <row r="43" spans="1:10" ht="14.25">
      <c r="A43" s="56"/>
      <c r="B43" s="44"/>
      <c r="C43" s="133"/>
      <c r="D43" s="133"/>
      <c r="E43" s="7"/>
      <c r="F43" s="7"/>
      <c r="G43" s="133"/>
      <c r="H43" s="133"/>
      <c r="I43" s="133"/>
      <c r="J43" s="40"/>
    </row>
    <row r="44" spans="1:10">
      <c r="A44" s="131"/>
      <c r="B44" s="131"/>
      <c r="C44" s="131"/>
      <c r="D44" s="131"/>
      <c r="E44" s="131"/>
      <c r="F44" s="131"/>
      <c r="G44" s="131"/>
      <c r="H44" s="131"/>
      <c r="I44" s="131"/>
      <c r="J44" s="37"/>
    </row>
    <row r="45" spans="1:10" ht="14.25">
      <c r="A45" s="56"/>
      <c r="B45" s="44"/>
      <c r="C45" s="44"/>
      <c r="D45" s="32"/>
      <c r="E45" s="134"/>
      <c r="F45" s="134"/>
      <c r="G45" s="133"/>
      <c r="H45" s="133"/>
      <c r="I45" s="32"/>
      <c r="J45" s="40"/>
    </row>
    <row r="46" spans="1:10">
      <c r="A46" s="131"/>
      <c r="B46" s="131"/>
      <c r="C46" s="131"/>
      <c r="D46" s="131"/>
      <c r="E46" s="131"/>
      <c r="F46" s="131"/>
      <c r="G46" s="131"/>
      <c r="H46" s="131"/>
      <c r="I46" s="131"/>
      <c r="J46" s="37"/>
    </row>
    <row r="47" spans="1:10" ht="14.25">
      <c r="A47" s="56"/>
      <c r="B47" s="44"/>
      <c r="C47" s="44"/>
      <c r="D47" s="32"/>
      <c r="E47" s="7"/>
      <c r="F47" s="7"/>
      <c r="G47" s="133"/>
      <c r="H47" s="133"/>
      <c r="I47" s="32"/>
      <c r="J47" s="57" t="s">
        <v>40</v>
      </c>
    </row>
    <row r="48" spans="1:10" ht="14.25">
      <c r="A48" s="56"/>
      <c r="B48" s="44"/>
      <c r="C48" s="44"/>
      <c r="D48" s="32"/>
      <c r="E48" s="7"/>
      <c r="F48" s="7"/>
      <c r="G48" s="133"/>
      <c r="H48" s="133"/>
      <c r="I48" s="32"/>
      <c r="J48" s="57" t="s">
        <v>41</v>
      </c>
    </row>
    <row r="49" spans="1:10" ht="14.45" customHeight="1">
      <c r="A49" s="1" t="s">
        <v>42</v>
      </c>
      <c r="B49" s="1"/>
      <c r="C49" s="3" t="s">
        <v>41</v>
      </c>
      <c r="D49" s="3"/>
      <c r="E49" s="135" t="s">
        <v>43</v>
      </c>
      <c r="F49" s="135"/>
      <c r="G49" s="122"/>
      <c r="H49" s="122"/>
      <c r="I49" s="122"/>
      <c r="J49" s="122"/>
    </row>
    <row r="50" spans="1:10" ht="13.9" customHeight="1">
      <c r="A50" s="56"/>
      <c r="B50" s="44"/>
      <c r="C50" s="133"/>
      <c r="D50" s="133"/>
      <c r="E50" s="7"/>
      <c r="F50" s="7"/>
      <c r="G50" s="136" t="s">
        <v>44</v>
      </c>
      <c r="H50" s="136"/>
      <c r="I50" s="136"/>
      <c r="J50" s="28"/>
    </row>
    <row r="51" spans="1:10" ht="13.9" customHeight="1">
      <c r="A51" s="1" t="s">
        <v>45</v>
      </c>
      <c r="B51" s="1"/>
      <c r="C51" s="122" t="s">
        <v>46</v>
      </c>
      <c r="D51" s="122"/>
      <c r="E51" s="122"/>
      <c r="F51" s="122"/>
      <c r="G51" s="122"/>
      <c r="H51" s="122"/>
      <c r="I51" s="122"/>
      <c r="J51" s="122"/>
    </row>
    <row r="52" spans="1:10" ht="14.25">
      <c r="A52" s="31"/>
      <c r="B52" s="32"/>
      <c r="C52" s="124" t="s">
        <v>47</v>
      </c>
      <c r="D52" s="124"/>
      <c r="E52" s="124"/>
      <c r="F52" s="124"/>
      <c r="G52" s="124"/>
      <c r="H52" s="124"/>
      <c r="I52" s="124"/>
      <c r="J52" s="40"/>
    </row>
    <row r="53" spans="1:10" ht="13.9" customHeight="1">
      <c r="A53" s="1" t="s">
        <v>48</v>
      </c>
      <c r="B53" s="1"/>
      <c r="C53" s="137" t="s">
        <v>49</v>
      </c>
      <c r="D53" s="137"/>
      <c r="E53" s="137"/>
      <c r="F53" s="7"/>
      <c r="G53" s="7"/>
      <c r="H53" s="138"/>
      <c r="I53" s="138"/>
      <c r="J53" s="138"/>
    </row>
    <row r="54" spans="1:10" ht="14.25">
      <c r="A54" s="31"/>
      <c r="B54" s="32"/>
      <c r="C54" s="44"/>
      <c r="D54" s="32"/>
      <c r="E54" s="7"/>
      <c r="F54" s="7"/>
      <c r="G54" s="7"/>
      <c r="H54" s="7"/>
      <c r="I54" s="32"/>
      <c r="J54" s="40"/>
    </row>
    <row r="55" spans="1:10" ht="14.45" customHeight="1">
      <c r="A55" s="1" t="s">
        <v>22</v>
      </c>
      <c r="B55" s="1"/>
      <c r="C55" s="139" t="s">
        <v>23</v>
      </c>
      <c r="D55" s="139"/>
      <c r="E55" s="139"/>
      <c r="F55" s="139"/>
      <c r="G55" s="139"/>
      <c r="H55" s="139"/>
      <c r="I55" s="139"/>
      <c r="J55" s="139"/>
    </row>
    <row r="56" spans="1:10" ht="14.25">
      <c r="A56" s="31"/>
      <c r="B56" s="32"/>
      <c r="C56" s="32"/>
      <c r="D56" s="32"/>
      <c r="E56" s="7"/>
      <c r="F56" s="7"/>
      <c r="G56" s="7"/>
      <c r="H56" s="7"/>
      <c r="I56" s="32"/>
      <c r="J56" s="40"/>
    </row>
    <row r="57" spans="1:10" ht="13.9" customHeight="1">
      <c r="A57" s="1" t="s">
        <v>50</v>
      </c>
      <c r="B57" s="1"/>
      <c r="C57" s="140" t="s">
        <v>51</v>
      </c>
      <c r="D57" s="140"/>
      <c r="E57" s="140"/>
      <c r="F57" s="140"/>
      <c r="G57" s="140"/>
      <c r="H57" s="140"/>
      <c r="I57" s="140"/>
      <c r="J57" s="140"/>
    </row>
    <row r="58" spans="1:10" ht="14.45" customHeight="1">
      <c r="A58" s="31"/>
      <c r="B58" s="32"/>
      <c r="C58" s="136" t="s">
        <v>52</v>
      </c>
      <c r="D58" s="136"/>
      <c r="E58" s="136"/>
      <c r="F58" s="136"/>
      <c r="G58" s="32"/>
      <c r="H58" s="32"/>
      <c r="I58" s="32"/>
      <c r="J58" s="40"/>
    </row>
    <row r="59" spans="1:10" ht="13.9" customHeight="1">
      <c r="A59" s="1" t="s">
        <v>53</v>
      </c>
      <c r="B59" s="1"/>
      <c r="C59" s="140" t="s">
        <v>54</v>
      </c>
      <c r="D59" s="140"/>
      <c r="E59" s="140"/>
      <c r="F59" s="140"/>
      <c r="G59" s="140"/>
      <c r="H59" s="140"/>
      <c r="I59" s="140"/>
      <c r="J59" s="140"/>
    </row>
    <row r="60" spans="1:10" ht="14.45" customHeight="1">
      <c r="A60" s="58"/>
      <c r="B60" s="59"/>
      <c r="C60" s="141" t="s">
        <v>55</v>
      </c>
      <c r="D60" s="141"/>
      <c r="E60" s="141"/>
      <c r="F60" s="141"/>
      <c r="G60" s="141"/>
      <c r="H60" s="59"/>
      <c r="I60" s="59"/>
      <c r="J60" s="60"/>
    </row>
    <row r="67" ht="27" customHeight="1"/>
    <row r="71" ht="38.450000000000003" customHeight="1"/>
  </sheetData>
  <sheetProtection sheet="1" objects="1" scenarios="1" formatCells="0" insertRows="0"/>
  <mergeCells count="122">
    <mergeCell ref="E56:F56"/>
    <mergeCell ref="G56:H56"/>
    <mergeCell ref="A57:B57"/>
    <mergeCell ref="C57:J57"/>
    <mergeCell ref="C58:F58"/>
    <mergeCell ref="A59:B59"/>
    <mergeCell ref="C59:J59"/>
    <mergeCell ref="C60:G60"/>
    <mergeCell ref="C52:I52"/>
    <mergeCell ref="A53:B53"/>
    <mergeCell ref="C53:E53"/>
    <mergeCell ref="F53:G53"/>
    <mergeCell ref="H53:J53"/>
    <mergeCell ref="E54:F54"/>
    <mergeCell ref="G54:H54"/>
    <mergeCell ref="A55:B55"/>
    <mergeCell ref="C55:J55"/>
    <mergeCell ref="A49:B49"/>
    <mergeCell ref="C49:D49"/>
    <mergeCell ref="E49:F49"/>
    <mergeCell ref="G49:J49"/>
    <mergeCell ref="C50:D50"/>
    <mergeCell ref="E50:F50"/>
    <mergeCell ref="G50:I50"/>
    <mergeCell ref="A51:B51"/>
    <mergeCell ref="C51:J51"/>
    <mergeCell ref="A44:D44"/>
    <mergeCell ref="E44:I44"/>
    <mergeCell ref="E45:F45"/>
    <mergeCell ref="G45:H45"/>
    <mergeCell ref="A46:D46"/>
    <mergeCell ref="E46:I46"/>
    <mergeCell ref="E47:F47"/>
    <mergeCell ref="G47:H47"/>
    <mergeCell ref="E48:F48"/>
    <mergeCell ref="G48:H48"/>
    <mergeCell ref="E39:F39"/>
    <mergeCell ref="G39:H39"/>
    <mergeCell ref="A40:D40"/>
    <mergeCell ref="E40:I40"/>
    <mergeCell ref="A42:D42"/>
    <mergeCell ref="E42:I42"/>
    <mergeCell ref="C43:D43"/>
    <mergeCell ref="E43:F43"/>
    <mergeCell ref="G43:I43"/>
    <mergeCell ref="A34:D34"/>
    <mergeCell ref="E34:I34"/>
    <mergeCell ref="E35:F35"/>
    <mergeCell ref="G35:H35"/>
    <mergeCell ref="A36:D36"/>
    <mergeCell ref="E36:I36"/>
    <mergeCell ref="D37:I37"/>
    <mergeCell ref="A38:D38"/>
    <mergeCell ref="E38:I38"/>
    <mergeCell ref="A30:B30"/>
    <mergeCell ref="D30:G30"/>
    <mergeCell ref="A31:B31"/>
    <mergeCell ref="E31:F31"/>
    <mergeCell ref="G31:H31"/>
    <mergeCell ref="I31:J31"/>
    <mergeCell ref="A32:B32"/>
    <mergeCell ref="D32:G32"/>
    <mergeCell ref="E33:F33"/>
    <mergeCell ref="G33:H33"/>
    <mergeCell ref="A26:B26"/>
    <mergeCell ref="C26:J26"/>
    <mergeCell ref="E27:F27"/>
    <mergeCell ref="G27:H27"/>
    <mergeCell ref="A28:B28"/>
    <mergeCell ref="E28:F28"/>
    <mergeCell ref="G28:H28"/>
    <mergeCell ref="I28:J28"/>
    <mergeCell ref="E29:F29"/>
    <mergeCell ref="G29:H29"/>
    <mergeCell ref="E21:F21"/>
    <mergeCell ref="G21:H21"/>
    <mergeCell ref="A22:B22"/>
    <mergeCell ref="C22:J22"/>
    <mergeCell ref="E23:F23"/>
    <mergeCell ref="G23:H23"/>
    <mergeCell ref="A24:B24"/>
    <mergeCell ref="C24:J24"/>
    <mergeCell ref="E25:F25"/>
    <mergeCell ref="G25:H25"/>
    <mergeCell ref="A17:J17"/>
    <mergeCell ref="A18:B18"/>
    <mergeCell ref="C18:J18"/>
    <mergeCell ref="E19:F19"/>
    <mergeCell ref="G19:H19"/>
    <mergeCell ref="A20:B20"/>
    <mergeCell ref="C20:D20"/>
    <mergeCell ref="E20:F20"/>
    <mergeCell ref="G20:J20"/>
    <mergeCell ref="E13:F13"/>
    <mergeCell ref="G13:H13"/>
    <mergeCell ref="A14:B14"/>
    <mergeCell ref="C14:D14"/>
    <mergeCell ref="E14:F14"/>
    <mergeCell ref="H14:I14"/>
    <mergeCell ref="E15:F15"/>
    <mergeCell ref="G15:H15"/>
    <mergeCell ref="A16:B16"/>
    <mergeCell ref="C16:D16"/>
    <mergeCell ref="A10:B10"/>
    <mergeCell ref="C10:D10"/>
    <mergeCell ref="F10:G10"/>
    <mergeCell ref="H10:I10"/>
    <mergeCell ref="E11:F11"/>
    <mergeCell ref="G11:H11"/>
    <mergeCell ref="A12:B12"/>
    <mergeCell ref="C12:D12"/>
    <mergeCell ref="E12:F12"/>
    <mergeCell ref="G12:H12"/>
    <mergeCell ref="A1:C1"/>
    <mergeCell ref="A2:J2"/>
    <mergeCell ref="A4:D4"/>
    <mergeCell ref="E4:F4"/>
    <mergeCell ref="H4:I4"/>
    <mergeCell ref="A5:J5"/>
    <mergeCell ref="A8:I8"/>
    <mergeCell ref="E9:F9"/>
    <mergeCell ref="G9:H9"/>
  </mergeCells>
  <dataValidations count="3">
    <dataValidation type="list" allowBlank="1" showInputMessage="1" showErrorMessage="1" sqref="C32">
      <formula1>$H$32:$I$32</formula1>
      <formula2>0</formula2>
    </dataValidation>
    <dataValidation type="list" allowBlank="1" showInputMessage="1" showErrorMessage="1" sqref="C30">
      <formula1>$H$30:$I$30</formula1>
      <formula2>0</formula2>
    </dataValidation>
    <dataValidation type="list" allowBlank="1" showInputMessage="1" showErrorMessage="1" sqref="C49:D49">
      <formula1>$J$47:$J$48</formula1>
      <formula2>0</formula2>
    </dataValidation>
  </dataValidations>
  <hyperlinks>
    <hyperlink ref="C24" r:id="rId1"/>
    <hyperlink ref="C26" r:id="rId2"/>
    <hyperlink ref="C55" r:id="rId3"/>
  </hyperlinks>
  <pageMargins left="0.7" right="0.7" top="0.75" bottom="0.75" header="0.51180555555555496" footer="0.51180555555555496"/>
  <pageSetup paperSize="9" scale="96" firstPageNumber="0" orientation="portrait" r:id="rId4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2"/>
  <sheetViews>
    <sheetView view="pageBreakPreview" zoomScaleNormal="100" workbookViewId="0"/>
  </sheetViews>
  <sheetFormatPr defaultRowHeight="12.75"/>
  <cols>
    <col min="1" max="7" width="8.85546875" style="61" customWidth="1"/>
    <col min="8" max="9" width="15.85546875" style="61" customWidth="1"/>
    <col min="10" max="10" width="10.28515625" style="61" customWidth="1"/>
    <col min="11" max="1025" width="8.85546875" style="61" customWidth="1"/>
  </cols>
  <sheetData>
    <row r="1" spans="1:9" ht="13.15" customHeight="1">
      <c r="A1" s="142" t="s">
        <v>56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57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58</v>
      </c>
      <c r="B3" s="144"/>
      <c r="C3" s="144"/>
      <c r="D3" s="144"/>
      <c r="E3" s="144"/>
      <c r="F3" s="144"/>
      <c r="G3" s="144"/>
      <c r="H3" s="144"/>
      <c r="I3" s="144"/>
    </row>
    <row r="4" spans="1:9" ht="13.35" customHeight="1">
      <c r="A4" s="145" t="s">
        <v>59</v>
      </c>
      <c r="B4" s="145"/>
      <c r="C4" s="145"/>
      <c r="D4" s="145"/>
      <c r="E4" s="145"/>
      <c r="F4" s="145"/>
      <c r="G4" s="145"/>
      <c r="H4" s="145"/>
      <c r="I4" s="145"/>
    </row>
    <row r="5" spans="1:9" ht="32.85" customHeight="1">
      <c r="A5" s="146" t="s">
        <v>60</v>
      </c>
      <c r="B5" s="146"/>
      <c r="C5" s="146"/>
      <c r="D5" s="146"/>
      <c r="E5" s="146"/>
      <c r="F5" s="146"/>
      <c r="G5" s="62" t="s">
        <v>61</v>
      </c>
      <c r="H5" s="63" t="s">
        <v>62</v>
      </c>
      <c r="I5" s="64" t="s">
        <v>63</v>
      </c>
    </row>
    <row r="6" spans="1:9">
      <c r="A6" s="147">
        <v>1</v>
      </c>
      <c r="B6" s="147"/>
      <c r="C6" s="147"/>
      <c r="D6" s="147"/>
      <c r="E6" s="147"/>
      <c r="F6" s="147"/>
      <c r="G6" s="65">
        <v>2</v>
      </c>
      <c r="H6" s="66">
        <v>3</v>
      </c>
      <c r="I6" s="66">
        <v>4</v>
      </c>
    </row>
    <row r="7" spans="1:9">
      <c r="A7" s="148"/>
      <c r="B7" s="148"/>
      <c r="C7" s="148"/>
      <c r="D7" s="148"/>
      <c r="E7" s="148"/>
      <c r="F7" s="148"/>
      <c r="G7" s="148"/>
      <c r="H7" s="148"/>
      <c r="I7" s="148"/>
    </row>
    <row r="8" spans="1:9" ht="12.75" customHeight="1">
      <c r="A8" s="149" t="s">
        <v>64</v>
      </c>
      <c r="B8" s="149"/>
      <c r="C8" s="149"/>
      <c r="D8" s="149"/>
      <c r="E8" s="149"/>
      <c r="F8" s="149"/>
      <c r="G8" s="67">
        <v>1</v>
      </c>
      <c r="H8" s="68"/>
      <c r="I8" s="68"/>
    </row>
    <row r="9" spans="1:9" ht="12.75" customHeight="1">
      <c r="A9" s="150" t="s">
        <v>65</v>
      </c>
      <c r="B9" s="150"/>
      <c r="C9" s="150"/>
      <c r="D9" s="150"/>
      <c r="E9" s="150"/>
      <c r="F9" s="150"/>
      <c r="G9" s="69">
        <v>2</v>
      </c>
      <c r="H9" s="70">
        <f>H10+H17+H27+H38+H43</f>
        <v>474551114</v>
      </c>
      <c r="I9" s="70">
        <f>I10+I17+I27+I38+I43</f>
        <v>368731582</v>
      </c>
    </row>
    <row r="10" spans="1:9" ht="12.75" customHeight="1">
      <c r="A10" s="151" t="s">
        <v>66</v>
      </c>
      <c r="B10" s="151"/>
      <c r="C10" s="151"/>
      <c r="D10" s="151"/>
      <c r="E10" s="151"/>
      <c r="F10" s="151"/>
      <c r="G10" s="69">
        <v>3</v>
      </c>
      <c r="H10" s="70">
        <f>H11+H12+H13+H14+H15+H16</f>
        <v>724686</v>
      </c>
      <c r="I10" s="70">
        <f>I11+I12+I13+I14+I15+I16</f>
        <v>724686</v>
      </c>
    </row>
    <row r="11" spans="1:9" ht="12.75" customHeight="1">
      <c r="A11" s="152" t="s">
        <v>67</v>
      </c>
      <c r="B11" s="152"/>
      <c r="C11" s="152"/>
      <c r="D11" s="152"/>
      <c r="E11" s="152"/>
      <c r="F11" s="152"/>
      <c r="G11" s="67">
        <v>4</v>
      </c>
      <c r="H11" s="68"/>
      <c r="I11" s="68"/>
    </row>
    <row r="12" spans="1:9" ht="23.45" customHeight="1">
      <c r="A12" s="152" t="s">
        <v>68</v>
      </c>
      <c r="B12" s="152"/>
      <c r="C12" s="152"/>
      <c r="D12" s="152"/>
      <c r="E12" s="152"/>
      <c r="F12" s="152"/>
      <c r="G12" s="67">
        <v>5</v>
      </c>
      <c r="H12" s="68"/>
      <c r="I12" s="68"/>
    </row>
    <row r="13" spans="1:9" ht="12.75" customHeight="1">
      <c r="A13" s="152" t="s">
        <v>69</v>
      </c>
      <c r="B13" s="152"/>
      <c r="C13" s="152"/>
      <c r="D13" s="152"/>
      <c r="E13" s="152"/>
      <c r="F13" s="152"/>
      <c r="G13" s="67">
        <v>6</v>
      </c>
      <c r="H13" s="68">
        <v>724686</v>
      </c>
      <c r="I13" s="68">
        <v>724686</v>
      </c>
    </row>
    <row r="14" spans="1:9" ht="12.75" customHeight="1">
      <c r="A14" s="152" t="s">
        <v>70</v>
      </c>
      <c r="B14" s="152"/>
      <c r="C14" s="152"/>
      <c r="D14" s="152"/>
      <c r="E14" s="152"/>
      <c r="F14" s="152"/>
      <c r="G14" s="67">
        <v>7</v>
      </c>
      <c r="H14" s="68"/>
      <c r="I14" s="68"/>
    </row>
    <row r="15" spans="1:9" ht="12.75" customHeight="1">
      <c r="A15" s="152" t="s">
        <v>71</v>
      </c>
      <c r="B15" s="152"/>
      <c r="C15" s="152"/>
      <c r="D15" s="152"/>
      <c r="E15" s="152"/>
      <c r="F15" s="152"/>
      <c r="G15" s="67">
        <v>8</v>
      </c>
      <c r="H15" s="68"/>
      <c r="I15" s="68"/>
    </row>
    <row r="16" spans="1:9" ht="12.75" customHeight="1">
      <c r="A16" s="152" t="s">
        <v>72</v>
      </c>
      <c r="B16" s="152"/>
      <c r="C16" s="152"/>
      <c r="D16" s="152"/>
      <c r="E16" s="152"/>
      <c r="F16" s="152"/>
      <c r="G16" s="67">
        <v>9</v>
      </c>
      <c r="H16" s="68"/>
      <c r="I16" s="68"/>
    </row>
    <row r="17" spans="1:9" ht="12.75" customHeight="1">
      <c r="A17" s="151" t="s">
        <v>73</v>
      </c>
      <c r="B17" s="151"/>
      <c r="C17" s="151"/>
      <c r="D17" s="151"/>
      <c r="E17" s="151"/>
      <c r="F17" s="151"/>
      <c r="G17" s="69">
        <v>10</v>
      </c>
      <c r="H17" s="70">
        <f>H18+H19+H20+H21+H22+H23+H24+H25+H26</f>
        <v>392713028</v>
      </c>
      <c r="I17" s="70">
        <f>I18+I19+I20+I21+I22+I23+I24+I25+I26</f>
        <v>360580858</v>
      </c>
    </row>
    <row r="18" spans="1:9" ht="12.75" customHeight="1">
      <c r="A18" s="152" t="s">
        <v>74</v>
      </c>
      <c r="B18" s="152"/>
      <c r="C18" s="152"/>
      <c r="D18" s="152"/>
      <c r="E18" s="152"/>
      <c r="F18" s="152"/>
      <c r="G18" s="67">
        <v>11</v>
      </c>
      <c r="H18" s="68">
        <v>51643106</v>
      </c>
      <c r="I18" s="68">
        <v>49013029</v>
      </c>
    </row>
    <row r="19" spans="1:9" ht="12.75" customHeight="1">
      <c r="A19" s="152" t="s">
        <v>75</v>
      </c>
      <c r="B19" s="152"/>
      <c r="C19" s="152"/>
      <c r="D19" s="152"/>
      <c r="E19" s="152"/>
      <c r="F19" s="152"/>
      <c r="G19" s="67">
        <v>12</v>
      </c>
      <c r="H19" s="68">
        <v>283041279</v>
      </c>
      <c r="I19" s="68">
        <v>262225906</v>
      </c>
    </row>
    <row r="20" spans="1:9" ht="12.75" customHeight="1">
      <c r="A20" s="152" t="s">
        <v>76</v>
      </c>
      <c r="B20" s="152"/>
      <c r="C20" s="152"/>
      <c r="D20" s="152"/>
      <c r="E20" s="152"/>
      <c r="F20" s="152"/>
      <c r="G20" s="67">
        <v>13</v>
      </c>
      <c r="H20" s="68"/>
      <c r="I20" s="68"/>
    </row>
    <row r="21" spans="1:9" ht="12.75" customHeight="1">
      <c r="A21" s="152" t="s">
        <v>77</v>
      </c>
      <c r="B21" s="152"/>
      <c r="C21" s="152"/>
      <c r="D21" s="152"/>
      <c r="E21" s="152"/>
      <c r="F21" s="152"/>
      <c r="G21" s="67">
        <v>14</v>
      </c>
      <c r="H21" s="68">
        <v>21236140</v>
      </c>
      <c r="I21" s="68">
        <v>12341995</v>
      </c>
    </row>
    <row r="22" spans="1:9" ht="12.75" customHeight="1">
      <c r="A22" s="152" t="s">
        <v>78</v>
      </c>
      <c r="B22" s="152"/>
      <c r="C22" s="152"/>
      <c r="D22" s="152"/>
      <c r="E22" s="152"/>
      <c r="F22" s="152"/>
      <c r="G22" s="67">
        <v>15</v>
      </c>
      <c r="H22" s="68"/>
      <c r="I22" s="68"/>
    </row>
    <row r="23" spans="1:9" ht="12.75" customHeight="1">
      <c r="A23" s="152" t="s">
        <v>79</v>
      </c>
      <c r="B23" s="152"/>
      <c r="C23" s="152"/>
      <c r="D23" s="152"/>
      <c r="E23" s="152"/>
      <c r="F23" s="152"/>
      <c r="G23" s="67">
        <v>16</v>
      </c>
      <c r="H23" s="68">
        <v>2668838</v>
      </c>
      <c r="I23" s="68">
        <v>400000</v>
      </c>
    </row>
    <row r="24" spans="1:9" ht="12.75" customHeight="1">
      <c r="A24" s="152" t="s">
        <v>80</v>
      </c>
      <c r="B24" s="152"/>
      <c r="C24" s="152"/>
      <c r="D24" s="152"/>
      <c r="E24" s="152"/>
      <c r="F24" s="152"/>
      <c r="G24" s="67">
        <v>17</v>
      </c>
      <c r="H24" s="68">
        <v>29192710</v>
      </c>
      <c r="I24" s="68">
        <v>10026577</v>
      </c>
    </row>
    <row r="25" spans="1:9" ht="12.75" customHeight="1">
      <c r="A25" s="152" t="s">
        <v>81</v>
      </c>
      <c r="B25" s="152"/>
      <c r="C25" s="152"/>
      <c r="D25" s="152"/>
      <c r="E25" s="152"/>
      <c r="F25" s="152"/>
      <c r="G25" s="67">
        <v>18</v>
      </c>
      <c r="H25" s="68">
        <v>168927</v>
      </c>
      <c r="I25" s="68">
        <v>168927</v>
      </c>
    </row>
    <row r="26" spans="1:9" ht="12.75" customHeight="1">
      <c r="A26" s="152" t="s">
        <v>82</v>
      </c>
      <c r="B26" s="152"/>
      <c r="C26" s="152"/>
      <c r="D26" s="152"/>
      <c r="E26" s="152"/>
      <c r="F26" s="152"/>
      <c r="G26" s="67">
        <v>19</v>
      </c>
      <c r="H26" s="68">
        <v>4762028</v>
      </c>
      <c r="I26" s="68">
        <v>26404424</v>
      </c>
    </row>
    <row r="27" spans="1:9" ht="12.75" customHeight="1">
      <c r="A27" s="151" t="s">
        <v>83</v>
      </c>
      <c r="B27" s="151"/>
      <c r="C27" s="151"/>
      <c r="D27" s="151"/>
      <c r="E27" s="151"/>
      <c r="F27" s="151"/>
      <c r="G27" s="69">
        <v>20</v>
      </c>
      <c r="H27" s="70">
        <f>SUM(H28:H37)</f>
        <v>80520215</v>
      </c>
      <c r="I27" s="70">
        <f>SUM(I28:I37)</f>
        <v>6955083</v>
      </c>
    </row>
    <row r="28" spans="1:9" ht="12.75" customHeight="1">
      <c r="A28" s="152" t="s">
        <v>84</v>
      </c>
      <c r="B28" s="152"/>
      <c r="C28" s="152"/>
      <c r="D28" s="152"/>
      <c r="E28" s="152"/>
      <c r="F28" s="152"/>
      <c r="G28" s="67">
        <v>21</v>
      </c>
      <c r="H28" s="68"/>
      <c r="I28" s="68"/>
    </row>
    <row r="29" spans="1:9" ht="12.75" customHeight="1">
      <c r="A29" s="152" t="s">
        <v>85</v>
      </c>
      <c r="B29" s="152"/>
      <c r="C29" s="152"/>
      <c r="D29" s="152"/>
      <c r="E29" s="152"/>
      <c r="F29" s="152"/>
      <c r="G29" s="67">
        <v>22</v>
      </c>
      <c r="H29" s="68"/>
      <c r="I29" s="68"/>
    </row>
    <row r="30" spans="1:9" ht="12.75" customHeight="1">
      <c r="A30" s="152" t="s">
        <v>86</v>
      </c>
      <c r="B30" s="152"/>
      <c r="C30" s="152"/>
      <c r="D30" s="152"/>
      <c r="E30" s="152"/>
      <c r="F30" s="152"/>
      <c r="G30" s="67">
        <v>23</v>
      </c>
      <c r="H30" s="68"/>
      <c r="I30" s="68"/>
    </row>
    <row r="31" spans="1:9" ht="24.6" customHeight="1">
      <c r="A31" s="152" t="s">
        <v>87</v>
      </c>
      <c r="B31" s="152"/>
      <c r="C31" s="152"/>
      <c r="D31" s="152"/>
      <c r="E31" s="152"/>
      <c r="F31" s="152"/>
      <c r="G31" s="67">
        <v>24</v>
      </c>
      <c r="H31" s="68"/>
      <c r="I31" s="68"/>
    </row>
    <row r="32" spans="1:9" ht="24" customHeight="1">
      <c r="A32" s="152" t="s">
        <v>88</v>
      </c>
      <c r="B32" s="152"/>
      <c r="C32" s="152"/>
      <c r="D32" s="152"/>
      <c r="E32" s="152"/>
      <c r="F32" s="152"/>
      <c r="G32" s="67">
        <v>25</v>
      </c>
      <c r="H32" s="68"/>
      <c r="I32" s="68"/>
    </row>
    <row r="33" spans="1:9" ht="26.45" customHeight="1">
      <c r="A33" s="152" t="s">
        <v>89</v>
      </c>
      <c r="B33" s="152"/>
      <c r="C33" s="152"/>
      <c r="D33" s="152"/>
      <c r="E33" s="152"/>
      <c r="F33" s="152"/>
      <c r="G33" s="67">
        <v>26</v>
      </c>
      <c r="H33" s="68"/>
      <c r="I33" s="68"/>
    </row>
    <row r="34" spans="1:9" ht="12.75" customHeight="1">
      <c r="A34" s="152" t="s">
        <v>90</v>
      </c>
      <c r="B34" s="152"/>
      <c r="C34" s="152"/>
      <c r="D34" s="152"/>
      <c r="E34" s="152"/>
      <c r="F34" s="152"/>
      <c r="G34" s="67">
        <v>27</v>
      </c>
      <c r="H34" s="68">
        <v>3017057</v>
      </c>
      <c r="I34" s="68">
        <v>3696117</v>
      </c>
    </row>
    <row r="35" spans="1:9" ht="12.75" customHeight="1">
      <c r="A35" s="152" t="s">
        <v>91</v>
      </c>
      <c r="B35" s="152"/>
      <c r="C35" s="152"/>
      <c r="D35" s="152"/>
      <c r="E35" s="152"/>
      <c r="F35" s="152"/>
      <c r="G35" s="67">
        <v>28</v>
      </c>
      <c r="H35" s="68">
        <v>77503158</v>
      </c>
      <c r="I35" s="68">
        <v>3258966</v>
      </c>
    </row>
    <row r="36" spans="1:9" ht="12.75" customHeight="1">
      <c r="A36" s="152" t="s">
        <v>92</v>
      </c>
      <c r="B36" s="152"/>
      <c r="C36" s="152"/>
      <c r="D36" s="152"/>
      <c r="E36" s="152"/>
      <c r="F36" s="152"/>
      <c r="G36" s="67">
        <v>29</v>
      </c>
      <c r="H36" s="68"/>
      <c r="I36" s="68"/>
    </row>
    <row r="37" spans="1:9" ht="12.75" customHeight="1">
      <c r="A37" s="152" t="s">
        <v>93</v>
      </c>
      <c r="B37" s="152"/>
      <c r="C37" s="152"/>
      <c r="D37" s="152"/>
      <c r="E37" s="152"/>
      <c r="F37" s="152"/>
      <c r="G37" s="67">
        <v>30</v>
      </c>
      <c r="H37" s="68"/>
      <c r="I37" s="68"/>
    </row>
    <row r="38" spans="1:9" ht="12.75" customHeight="1">
      <c r="A38" s="151" t="s">
        <v>94</v>
      </c>
      <c r="B38" s="151"/>
      <c r="C38" s="151"/>
      <c r="D38" s="151"/>
      <c r="E38" s="151"/>
      <c r="F38" s="151"/>
      <c r="G38" s="69">
        <v>31</v>
      </c>
      <c r="H38" s="70">
        <f>H39+H40+H41+H42</f>
        <v>0</v>
      </c>
      <c r="I38" s="70">
        <f>I39+I40+I41+I42</f>
        <v>0</v>
      </c>
    </row>
    <row r="39" spans="1:9" ht="12.75" customHeight="1">
      <c r="A39" s="152" t="s">
        <v>95</v>
      </c>
      <c r="B39" s="152"/>
      <c r="C39" s="152"/>
      <c r="D39" s="152"/>
      <c r="E39" s="152"/>
      <c r="F39" s="152"/>
      <c r="G39" s="67">
        <v>32</v>
      </c>
      <c r="H39" s="68"/>
      <c r="I39" s="68"/>
    </row>
    <row r="40" spans="1:9" ht="12.75" customHeight="1">
      <c r="A40" s="152" t="s">
        <v>96</v>
      </c>
      <c r="B40" s="152"/>
      <c r="C40" s="152"/>
      <c r="D40" s="152"/>
      <c r="E40" s="152"/>
      <c r="F40" s="152"/>
      <c r="G40" s="67">
        <v>33</v>
      </c>
      <c r="H40" s="68"/>
      <c r="I40" s="68"/>
    </row>
    <row r="41" spans="1:9" ht="12.75" customHeight="1">
      <c r="A41" s="152" t="s">
        <v>97</v>
      </c>
      <c r="B41" s="152"/>
      <c r="C41" s="152"/>
      <c r="D41" s="152"/>
      <c r="E41" s="152"/>
      <c r="F41" s="152"/>
      <c r="G41" s="67">
        <v>34</v>
      </c>
      <c r="H41" s="68"/>
      <c r="I41" s="68"/>
    </row>
    <row r="42" spans="1:9" ht="12.75" customHeight="1">
      <c r="A42" s="152" t="s">
        <v>98</v>
      </c>
      <c r="B42" s="152"/>
      <c r="C42" s="152"/>
      <c r="D42" s="152"/>
      <c r="E42" s="152"/>
      <c r="F42" s="152"/>
      <c r="G42" s="67">
        <v>35</v>
      </c>
      <c r="H42" s="68"/>
      <c r="I42" s="68"/>
    </row>
    <row r="43" spans="1:9" ht="12.75" customHeight="1">
      <c r="A43" s="153" t="s">
        <v>99</v>
      </c>
      <c r="B43" s="153"/>
      <c r="C43" s="153"/>
      <c r="D43" s="153"/>
      <c r="E43" s="153"/>
      <c r="F43" s="153"/>
      <c r="G43" s="67">
        <v>36</v>
      </c>
      <c r="H43" s="68">
        <v>593185</v>
      </c>
      <c r="I43" s="68">
        <v>470955</v>
      </c>
    </row>
    <row r="44" spans="1:9" ht="12.75" customHeight="1">
      <c r="A44" s="150" t="s">
        <v>100</v>
      </c>
      <c r="B44" s="150"/>
      <c r="C44" s="150"/>
      <c r="D44" s="150"/>
      <c r="E44" s="150"/>
      <c r="F44" s="150"/>
      <c r="G44" s="69">
        <v>37</v>
      </c>
      <c r="H44" s="70">
        <f>H45+H53+H60+H70</f>
        <v>164711717</v>
      </c>
      <c r="I44" s="70">
        <f>I45+I53+I60+I70</f>
        <v>328223545</v>
      </c>
    </row>
    <row r="45" spans="1:9" ht="12.75" customHeight="1">
      <c r="A45" s="151" t="s">
        <v>101</v>
      </c>
      <c r="B45" s="151"/>
      <c r="C45" s="151"/>
      <c r="D45" s="151"/>
      <c r="E45" s="151"/>
      <c r="F45" s="151"/>
      <c r="G45" s="69">
        <v>38</v>
      </c>
      <c r="H45" s="70">
        <f>SUM(H46:H52)</f>
        <v>2905287</v>
      </c>
      <c r="I45" s="70">
        <f>SUM(I46:I52)</f>
        <v>2560309</v>
      </c>
    </row>
    <row r="46" spans="1:9" ht="12.75" customHeight="1">
      <c r="A46" s="152" t="s">
        <v>102</v>
      </c>
      <c r="B46" s="152"/>
      <c r="C46" s="152"/>
      <c r="D46" s="152"/>
      <c r="E46" s="152"/>
      <c r="F46" s="152"/>
      <c r="G46" s="67">
        <v>39</v>
      </c>
      <c r="H46" s="68">
        <v>1948811</v>
      </c>
      <c r="I46" s="68">
        <v>1978008</v>
      </c>
    </row>
    <row r="47" spans="1:9" ht="12.75" customHeight="1">
      <c r="A47" s="152" t="s">
        <v>103</v>
      </c>
      <c r="B47" s="152"/>
      <c r="C47" s="152"/>
      <c r="D47" s="152"/>
      <c r="E47" s="152"/>
      <c r="F47" s="152"/>
      <c r="G47" s="67">
        <v>40</v>
      </c>
      <c r="H47" s="68"/>
      <c r="I47" s="68"/>
    </row>
    <row r="48" spans="1:9" ht="12.75" customHeight="1">
      <c r="A48" s="152" t="s">
        <v>104</v>
      </c>
      <c r="B48" s="152"/>
      <c r="C48" s="152"/>
      <c r="D48" s="152"/>
      <c r="E48" s="152"/>
      <c r="F48" s="152"/>
      <c r="G48" s="67">
        <v>41</v>
      </c>
      <c r="H48" s="68"/>
      <c r="I48" s="68"/>
    </row>
    <row r="49" spans="1:9" ht="12.75" customHeight="1">
      <c r="A49" s="152" t="s">
        <v>105</v>
      </c>
      <c r="B49" s="152"/>
      <c r="C49" s="152"/>
      <c r="D49" s="152"/>
      <c r="E49" s="152"/>
      <c r="F49" s="152"/>
      <c r="G49" s="67">
        <v>42</v>
      </c>
      <c r="H49" s="68"/>
      <c r="I49" s="68"/>
    </row>
    <row r="50" spans="1:9" ht="12.75" customHeight="1">
      <c r="A50" s="152" t="s">
        <v>106</v>
      </c>
      <c r="B50" s="152"/>
      <c r="C50" s="152"/>
      <c r="D50" s="152"/>
      <c r="E50" s="152"/>
      <c r="F50" s="152"/>
      <c r="G50" s="67">
        <v>43</v>
      </c>
      <c r="H50" s="68">
        <v>956476</v>
      </c>
      <c r="I50" s="68">
        <v>582301</v>
      </c>
    </row>
    <row r="51" spans="1:9" ht="12.75" customHeight="1">
      <c r="A51" s="152" t="s">
        <v>107</v>
      </c>
      <c r="B51" s="152"/>
      <c r="C51" s="152"/>
      <c r="D51" s="152"/>
      <c r="E51" s="152"/>
      <c r="F51" s="152"/>
      <c r="G51" s="67">
        <v>44</v>
      </c>
      <c r="H51" s="68"/>
      <c r="I51" s="68"/>
    </row>
    <row r="52" spans="1:9" ht="12.75" customHeight="1">
      <c r="A52" s="152" t="s">
        <v>108</v>
      </c>
      <c r="B52" s="152"/>
      <c r="C52" s="152"/>
      <c r="D52" s="152"/>
      <c r="E52" s="152"/>
      <c r="F52" s="152"/>
      <c r="G52" s="67">
        <v>45</v>
      </c>
      <c r="H52" s="68"/>
      <c r="I52" s="68"/>
    </row>
    <row r="53" spans="1:9" ht="12.75" customHeight="1">
      <c r="A53" s="151" t="s">
        <v>109</v>
      </c>
      <c r="B53" s="151"/>
      <c r="C53" s="151"/>
      <c r="D53" s="151"/>
      <c r="E53" s="151"/>
      <c r="F53" s="151"/>
      <c r="G53" s="69">
        <v>46</v>
      </c>
      <c r="H53" s="70">
        <f>SUM(H54:H59)</f>
        <v>14183390</v>
      </c>
      <c r="I53" s="70">
        <f>SUM(I54:I59)</f>
        <v>13902960</v>
      </c>
    </row>
    <row r="54" spans="1:9" ht="12.75" customHeight="1">
      <c r="A54" s="152" t="s">
        <v>110</v>
      </c>
      <c r="B54" s="152"/>
      <c r="C54" s="152"/>
      <c r="D54" s="152"/>
      <c r="E54" s="152"/>
      <c r="F54" s="152"/>
      <c r="G54" s="67">
        <v>47</v>
      </c>
      <c r="H54" s="68"/>
      <c r="I54" s="68"/>
    </row>
    <row r="55" spans="1:9" ht="12.75" customHeight="1">
      <c r="A55" s="152" t="s">
        <v>111</v>
      </c>
      <c r="B55" s="152"/>
      <c r="C55" s="152"/>
      <c r="D55" s="152"/>
      <c r="E55" s="152"/>
      <c r="F55" s="152"/>
      <c r="G55" s="67">
        <v>48</v>
      </c>
      <c r="H55" s="68"/>
      <c r="I55" s="68"/>
    </row>
    <row r="56" spans="1:9" ht="12.75" customHeight="1">
      <c r="A56" s="152" t="s">
        <v>112</v>
      </c>
      <c r="B56" s="152"/>
      <c r="C56" s="152"/>
      <c r="D56" s="152"/>
      <c r="E56" s="152"/>
      <c r="F56" s="152"/>
      <c r="G56" s="67">
        <v>49</v>
      </c>
      <c r="H56" s="68">
        <v>13840793</v>
      </c>
      <c r="I56" s="68">
        <v>13568486</v>
      </c>
    </row>
    <row r="57" spans="1:9" ht="12.75" customHeight="1">
      <c r="A57" s="152" t="s">
        <v>113</v>
      </c>
      <c r="B57" s="152"/>
      <c r="C57" s="152"/>
      <c r="D57" s="152"/>
      <c r="E57" s="152"/>
      <c r="F57" s="152"/>
      <c r="G57" s="67">
        <v>50</v>
      </c>
      <c r="H57" s="68">
        <v>105358</v>
      </c>
      <c r="I57" s="68">
        <v>127058</v>
      </c>
    </row>
    <row r="58" spans="1:9" ht="12.75" customHeight="1">
      <c r="A58" s="152" t="s">
        <v>114</v>
      </c>
      <c r="B58" s="152"/>
      <c r="C58" s="152"/>
      <c r="D58" s="152"/>
      <c r="E58" s="152"/>
      <c r="F58" s="152"/>
      <c r="G58" s="67">
        <v>51</v>
      </c>
      <c r="H58" s="68">
        <v>237239</v>
      </c>
      <c r="I58" s="68">
        <v>207416</v>
      </c>
    </row>
    <row r="59" spans="1:9" ht="12.75" customHeight="1">
      <c r="A59" s="152" t="s">
        <v>115</v>
      </c>
      <c r="B59" s="152"/>
      <c r="C59" s="152"/>
      <c r="D59" s="152"/>
      <c r="E59" s="152"/>
      <c r="F59" s="152"/>
      <c r="G59" s="67">
        <v>52</v>
      </c>
      <c r="H59" s="68"/>
      <c r="I59" s="68"/>
    </row>
    <row r="60" spans="1:9" ht="12.75" customHeight="1">
      <c r="A60" s="151" t="s">
        <v>116</v>
      </c>
      <c r="B60" s="151"/>
      <c r="C60" s="151"/>
      <c r="D60" s="151"/>
      <c r="E60" s="151"/>
      <c r="F60" s="151"/>
      <c r="G60" s="69">
        <v>53</v>
      </c>
      <c r="H60" s="70">
        <f>SUM(H61:H69)</f>
        <v>88563519</v>
      </c>
      <c r="I60" s="70">
        <f>SUM(I61:I69)</f>
        <v>194424069</v>
      </c>
    </row>
    <row r="61" spans="1:9" ht="12.75" customHeight="1">
      <c r="A61" s="152" t="s">
        <v>84</v>
      </c>
      <c r="B61" s="152"/>
      <c r="C61" s="152"/>
      <c r="D61" s="152"/>
      <c r="E61" s="152"/>
      <c r="F61" s="152"/>
      <c r="G61" s="67">
        <v>54</v>
      </c>
      <c r="H61" s="68"/>
      <c r="I61" s="68"/>
    </row>
    <row r="62" spans="1:9" ht="12.75" customHeight="1">
      <c r="A62" s="152" t="s">
        <v>85</v>
      </c>
      <c r="B62" s="152"/>
      <c r="C62" s="152"/>
      <c r="D62" s="152"/>
      <c r="E62" s="152"/>
      <c r="F62" s="152"/>
      <c r="G62" s="67">
        <v>55</v>
      </c>
      <c r="H62" s="68"/>
      <c r="I62" s="68"/>
    </row>
    <row r="63" spans="1:9" ht="12.75" customHeight="1">
      <c r="A63" s="152" t="s">
        <v>86</v>
      </c>
      <c r="B63" s="152"/>
      <c r="C63" s="152"/>
      <c r="D63" s="152"/>
      <c r="E63" s="152"/>
      <c r="F63" s="152"/>
      <c r="G63" s="67">
        <v>56</v>
      </c>
      <c r="H63" s="68"/>
      <c r="I63" s="68"/>
    </row>
    <row r="64" spans="1:9" ht="23.45" customHeight="1">
      <c r="A64" s="152" t="s">
        <v>117</v>
      </c>
      <c r="B64" s="152"/>
      <c r="C64" s="152"/>
      <c r="D64" s="152"/>
      <c r="E64" s="152"/>
      <c r="F64" s="152"/>
      <c r="G64" s="67">
        <v>57</v>
      </c>
      <c r="H64" s="68"/>
      <c r="I64" s="68"/>
    </row>
    <row r="65" spans="1:9" ht="21" customHeight="1">
      <c r="A65" s="152" t="s">
        <v>88</v>
      </c>
      <c r="B65" s="152"/>
      <c r="C65" s="152"/>
      <c r="D65" s="152"/>
      <c r="E65" s="152"/>
      <c r="F65" s="152"/>
      <c r="G65" s="67">
        <v>58</v>
      </c>
      <c r="H65" s="68"/>
      <c r="I65" s="68"/>
    </row>
    <row r="66" spans="1:9" ht="22.9" customHeight="1">
      <c r="A66" s="152" t="s">
        <v>89</v>
      </c>
      <c r="B66" s="152"/>
      <c r="C66" s="152"/>
      <c r="D66" s="152"/>
      <c r="E66" s="152"/>
      <c r="F66" s="152"/>
      <c r="G66" s="67">
        <v>59</v>
      </c>
      <c r="H66" s="68"/>
      <c r="I66" s="68"/>
    </row>
    <row r="67" spans="1:9" ht="12.75" customHeight="1">
      <c r="A67" s="152" t="s">
        <v>90</v>
      </c>
      <c r="B67" s="152"/>
      <c r="C67" s="152"/>
      <c r="D67" s="152"/>
      <c r="E67" s="152"/>
      <c r="F67" s="152"/>
      <c r="G67" s="67">
        <v>60</v>
      </c>
      <c r="H67" s="68">
        <v>88241790</v>
      </c>
      <c r="I67" s="68">
        <v>119719395</v>
      </c>
    </row>
    <row r="68" spans="1:9" ht="12.75" customHeight="1">
      <c r="A68" s="152" t="s">
        <v>91</v>
      </c>
      <c r="B68" s="152"/>
      <c r="C68" s="152"/>
      <c r="D68" s="152"/>
      <c r="E68" s="152"/>
      <c r="F68" s="152"/>
      <c r="G68" s="67">
        <v>61</v>
      </c>
      <c r="H68" s="68">
        <v>321729</v>
      </c>
      <c r="I68" s="68">
        <v>74704674</v>
      </c>
    </row>
    <row r="69" spans="1:9" ht="12.75" customHeight="1">
      <c r="A69" s="152" t="s">
        <v>118</v>
      </c>
      <c r="B69" s="152"/>
      <c r="C69" s="152"/>
      <c r="D69" s="152"/>
      <c r="E69" s="152"/>
      <c r="F69" s="152"/>
      <c r="G69" s="67">
        <v>62</v>
      </c>
      <c r="H69" s="68"/>
      <c r="I69" s="68"/>
    </row>
    <row r="70" spans="1:9" ht="12.75" customHeight="1">
      <c r="A70" s="153" t="s">
        <v>119</v>
      </c>
      <c r="B70" s="153"/>
      <c r="C70" s="153"/>
      <c r="D70" s="153"/>
      <c r="E70" s="153"/>
      <c r="F70" s="153"/>
      <c r="G70" s="67">
        <v>63</v>
      </c>
      <c r="H70" s="68">
        <v>59059521</v>
      </c>
      <c r="I70" s="68">
        <v>117336207</v>
      </c>
    </row>
    <row r="71" spans="1:9" ht="12.75" customHeight="1">
      <c r="A71" s="154" t="s">
        <v>120</v>
      </c>
      <c r="B71" s="154"/>
      <c r="C71" s="154"/>
      <c r="D71" s="154"/>
      <c r="E71" s="154"/>
      <c r="F71" s="154"/>
      <c r="G71" s="67">
        <v>64</v>
      </c>
      <c r="H71" s="68">
        <v>261374</v>
      </c>
      <c r="I71" s="68">
        <v>725189</v>
      </c>
    </row>
    <row r="72" spans="1:9" ht="12.75" customHeight="1">
      <c r="A72" s="150" t="s">
        <v>121</v>
      </c>
      <c r="B72" s="150"/>
      <c r="C72" s="150"/>
      <c r="D72" s="150"/>
      <c r="E72" s="150"/>
      <c r="F72" s="150"/>
      <c r="G72" s="69">
        <v>65</v>
      </c>
      <c r="H72" s="70">
        <f>H8+H9+H44+H71</f>
        <v>639524205</v>
      </c>
      <c r="I72" s="70">
        <f>I8+I9+I44+I71</f>
        <v>697680316</v>
      </c>
    </row>
    <row r="73" spans="1:9" ht="12.75" customHeight="1">
      <c r="A73" s="155" t="s">
        <v>122</v>
      </c>
      <c r="B73" s="155"/>
      <c r="C73" s="155"/>
      <c r="D73" s="155"/>
      <c r="E73" s="155"/>
      <c r="F73" s="155"/>
      <c r="G73" s="71">
        <v>66</v>
      </c>
      <c r="H73" s="72">
        <v>3084485</v>
      </c>
      <c r="I73" s="72">
        <v>3222191</v>
      </c>
    </row>
    <row r="74" spans="1:9" ht="13.15" customHeight="1">
      <c r="A74" s="156" t="s">
        <v>123</v>
      </c>
      <c r="B74" s="156"/>
      <c r="C74" s="156"/>
      <c r="D74" s="156"/>
      <c r="E74" s="156"/>
      <c r="F74" s="156"/>
      <c r="G74" s="156"/>
      <c r="H74" s="156"/>
      <c r="I74" s="156"/>
    </row>
    <row r="75" spans="1:9" ht="12.75" customHeight="1">
      <c r="A75" s="150" t="s">
        <v>124</v>
      </c>
      <c r="B75" s="150"/>
      <c r="C75" s="150"/>
      <c r="D75" s="150"/>
      <c r="E75" s="150"/>
      <c r="F75" s="150"/>
      <c r="G75" s="69">
        <v>67</v>
      </c>
      <c r="H75" s="70">
        <f>H76+H77+H78+H84+H85+H89+H92+H95</f>
        <v>439116847</v>
      </c>
      <c r="I75" s="70">
        <f>I76+I77+I78+I84+I85+I89+I92+I95</f>
        <v>488902804</v>
      </c>
    </row>
    <row r="76" spans="1:9" ht="12.75" customHeight="1">
      <c r="A76" s="153" t="s">
        <v>125</v>
      </c>
      <c r="B76" s="153"/>
      <c r="C76" s="153"/>
      <c r="D76" s="153"/>
      <c r="E76" s="153"/>
      <c r="F76" s="153"/>
      <c r="G76" s="67">
        <v>68</v>
      </c>
      <c r="H76" s="73">
        <v>212718480</v>
      </c>
      <c r="I76" s="73">
        <v>212718480</v>
      </c>
    </row>
    <row r="77" spans="1:9" ht="12.75" customHeight="1">
      <c r="A77" s="153" t="s">
        <v>126</v>
      </c>
      <c r="B77" s="153"/>
      <c r="C77" s="153"/>
      <c r="D77" s="153"/>
      <c r="E77" s="153"/>
      <c r="F77" s="153"/>
      <c r="G77" s="67">
        <v>69</v>
      </c>
      <c r="H77" s="73">
        <v>43664339</v>
      </c>
      <c r="I77" s="73">
        <v>43664339</v>
      </c>
    </row>
    <row r="78" spans="1:9" ht="12.75" customHeight="1">
      <c r="A78" s="151" t="s">
        <v>127</v>
      </c>
      <c r="B78" s="151"/>
      <c r="C78" s="151"/>
      <c r="D78" s="151"/>
      <c r="E78" s="151"/>
      <c r="F78" s="151"/>
      <c r="G78" s="69">
        <v>70</v>
      </c>
      <c r="H78" s="70">
        <f>SUM(H79:H83)</f>
        <v>186680</v>
      </c>
      <c r="I78" s="70">
        <f>SUM(I79:I83)</f>
        <v>186680</v>
      </c>
    </row>
    <row r="79" spans="1:9" ht="12.75" customHeight="1">
      <c r="A79" s="152" t="s">
        <v>128</v>
      </c>
      <c r="B79" s="152"/>
      <c r="C79" s="152"/>
      <c r="D79" s="152"/>
      <c r="E79" s="152"/>
      <c r="F79" s="152"/>
      <c r="G79" s="67">
        <v>71</v>
      </c>
      <c r="H79" s="73">
        <v>186680</v>
      </c>
      <c r="I79" s="73">
        <v>186680</v>
      </c>
    </row>
    <row r="80" spans="1:9" ht="12.75" customHeight="1">
      <c r="A80" s="152" t="s">
        <v>129</v>
      </c>
      <c r="B80" s="152"/>
      <c r="C80" s="152"/>
      <c r="D80" s="152"/>
      <c r="E80" s="152"/>
      <c r="F80" s="152"/>
      <c r="G80" s="67">
        <v>72</v>
      </c>
      <c r="H80" s="73">
        <v>358226</v>
      </c>
      <c r="I80" s="73">
        <v>358226</v>
      </c>
    </row>
    <row r="81" spans="1:9" ht="12.75" customHeight="1">
      <c r="A81" s="152" t="s">
        <v>130</v>
      </c>
      <c r="B81" s="152"/>
      <c r="C81" s="152"/>
      <c r="D81" s="152"/>
      <c r="E81" s="152"/>
      <c r="F81" s="152"/>
      <c r="G81" s="67">
        <v>73</v>
      </c>
      <c r="H81" s="73">
        <v>-358226</v>
      </c>
      <c r="I81" s="73">
        <v>-358226</v>
      </c>
    </row>
    <row r="82" spans="1:9" ht="12.75" customHeight="1">
      <c r="A82" s="152" t="s">
        <v>131</v>
      </c>
      <c r="B82" s="152"/>
      <c r="C82" s="152"/>
      <c r="D82" s="152"/>
      <c r="E82" s="152"/>
      <c r="F82" s="152"/>
      <c r="G82" s="67">
        <v>74</v>
      </c>
      <c r="H82" s="73"/>
      <c r="I82" s="73">
        <v>0</v>
      </c>
    </row>
    <row r="83" spans="1:9" ht="12.75" customHeight="1">
      <c r="A83" s="152" t="s">
        <v>132</v>
      </c>
      <c r="B83" s="152"/>
      <c r="C83" s="152"/>
      <c r="D83" s="152"/>
      <c r="E83" s="152"/>
      <c r="F83" s="152"/>
      <c r="G83" s="67">
        <v>75</v>
      </c>
      <c r="H83" s="73"/>
      <c r="I83" s="73"/>
    </row>
    <row r="84" spans="1:9" ht="12.75" customHeight="1">
      <c r="A84" s="153" t="s">
        <v>133</v>
      </c>
      <c r="B84" s="153"/>
      <c r="C84" s="153"/>
      <c r="D84" s="153"/>
      <c r="E84" s="153"/>
      <c r="F84" s="153"/>
      <c r="G84" s="67">
        <v>76</v>
      </c>
      <c r="H84" s="73">
        <v>-2702289</v>
      </c>
      <c r="I84" s="73">
        <v>0</v>
      </c>
    </row>
    <row r="85" spans="1:9" ht="12.75" customHeight="1">
      <c r="A85" s="151" t="s">
        <v>134</v>
      </c>
      <c r="B85" s="151"/>
      <c r="C85" s="151"/>
      <c r="D85" s="151"/>
      <c r="E85" s="151"/>
      <c r="F85" s="151"/>
      <c r="G85" s="69">
        <v>77</v>
      </c>
      <c r="H85" s="70">
        <f>H86+H87+H88</f>
        <v>0</v>
      </c>
      <c r="I85" s="70">
        <f>I86+I87+I88</f>
        <v>-2145460</v>
      </c>
    </row>
    <row r="86" spans="1:9" ht="12.75" customHeight="1">
      <c r="A86" s="152" t="s">
        <v>135</v>
      </c>
      <c r="B86" s="152"/>
      <c r="C86" s="152"/>
      <c r="D86" s="152"/>
      <c r="E86" s="152"/>
      <c r="F86" s="152"/>
      <c r="G86" s="67">
        <v>78</v>
      </c>
      <c r="H86" s="68"/>
      <c r="I86" s="68">
        <v>-2145460</v>
      </c>
    </row>
    <row r="87" spans="1:9" ht="12.75" customHeight="1">
      <c r="A87" s="152" t="s">
        <v>136</v>
      </c>
      <c r="B87" s="152"/>
      <c r="C87" s="152"/>
      <c r="D87" s="152"/>
      <c r="E87" s="152"/>
      <c r="F87" s="152"/>
      <c r="G87" s="67">
        <v>79</v>
      </c>
      <c r="H87" s="68"/>
      <c r="I87" s="68"/>
    </row>
    <row r="88" spans="1:9" ht="12.75" customHeight="1">
      <c r="A88" s="152" t="s">
        <v>137</v>
      </c>
      <c r="B88" s="152"/>
      <c r="C88" s="152"/>
      <c r="D88" s="152"/>
      <c r="E88" s="152"/>
      <c r="F88" s="152"/>
      <c r="G88" s="67">
        <v>80</v>
      </c>
      <c r="H88" s="68"/>
      <c r="I88" s="68"/>
    </row>
    <row r="89" spans="1:9" ht="12.75" customHeight="1">
      <c r="A89" s="151" t="s">
        <v>138</v>
      </c>
      <c r="B89" s="151"/>
      <c r="C89" s="151"/>
      <c r="D89" s="151"/>
      <c r="E89" s="151"/>
      <c r="F89" s="151"/>
      <c r="G89" s="69">
        <v>81</v>
      </c>
      <c r="H89" s="70">
        <f>H90-H91</f>
        <v>120991360</v>
      </c>
      <c r="I89" s="70">
        <f>I90-I91</f>
        <v>153981413</v>
      </c>
    </row>
    <row r="90" spans="1:9" ht="12.75" customHeight="1">
      <c r="A90" s="152" t="s">
        <v>139</v>
      </c>
      <c r="B90" s="152"/>
      <c r="C90" s="152"/>
      <c r="D90" s="152"/>
      <c r="E90" s="152"/>
      <c r="F90" s="152"/>
      <c r="G90" s="67">
        <v>82</v>
      </c>
      <c r="H90" s="73">
        <v>120991360</v>
      </c>
      <c r="I90" s="73">
        <v>153981413</v>
      </c>
    </row>
    <row r="91" spans="1:9" ht="12.75" customHeight="1">
      <c r="A91" s="152" t="s">
        <v>140</v>
      </c>
      <c r="B91" s="152"/>
      <c r="C91" s="152"/>
      <c r="D91" s="152"/>
      <c r="E91" s="152"/>
      <c r="F91" s="152"/>
      <c r="G91" s="67">
        <v>83</v>
      </c>
      <c r="H91" s="73"/>
      <c r="I91" s="73"/>
    </row>
    <row r="92" spans="1:9" ht="12.75" customHeight="1">
      <c r="A92" s="151" t="s">
        <v>141</v>
      </c>
      <c r="B92" s="151"/>
      <c r="C92" s="151"/>
      <c r="D92" s="151"/>
      <c r="E92" s="151"/>
      <c r="F92" s="151"/>
      <c r="G92" s="69">
        <v>84</v>
      </c>
      <c r="H92" s="70">
        <f>H93-H94</f>
        <v>64258277</v>
      </c>
      <c r="I92" s="70">
        <f>I93-I94</f>
        <v>80497352</v>
      </c>
    </row>
    <row r="93" spans="1:9" ht="12.75" customHeight="1">
      <c r="A93" s="152" t="s">
        <v>142</v>
      </c>
      <c r="B93" s="152"/>
      <c r="C93" s="152"/>
      <c r="D93" s="152"/>
      <c r="E93" s="152"/>
      <c r="F93" s="152"/>
      <c r="G93" s="67">
        <v>85</v>
      </c>
      <c r="H93" s="73">
        <v>64258277</v>
      </c>
      <c r="I93" s="73">
        <v>80497352</v>
      </c>
    </row>
    <row r="94" spans="1:9" ht="12.75" customHeight="1">
      <c r="A94" s="152" t="s">
        <v>143</v>
      </c>
      <c r="B94" s="152"/>
      <c r="C94" s="152"/>
      <c r="D94" s="152"/>
      <c r="E94" s="152"/>
      <c r="F94" s="152"/>
      <c r="G94" s="67">
        <v>86</v>
      </c>
      <c r="H94" s="73"/>
      <c r="I94" s="73"/>
    </row>
    <row r="95" spans="1:9" ht="12.75" customHeight="1">
      <c r="A95" s="153" t="s">
        <v>144</v>
      </c>
      <c r="B95" s="153"/>
      <c r="C95" s="153"/>
      <c r="D95" s="153"/>
      <c r="E95" s="153"/>
      <c r="F95" s="153"/>
      <c r="G95" s="67">
        <v>87</v>
      </c>
      <c r="H95" s="73"/>
      <c r="I95" s="73"/>
    </row>
    <row r="96" spans="1:9" ht="12.75" customHeight="1">
      <c r="A96" s="150" t="s">
        <v>145</v>
      </c>
      <c r="B96" s="150"/>
      <c r="C96" s="150"/>
      <c r="D96" s="150"/>
      <c r="E96" s="150"/>
      <c r="F96" s="150"/>
      <c r="G96" s="69">
        <v>88</v>
      </c>
      <c r="H96" s="70">
        <f>SUM(H97:H102)</f>
        <v>0</v>
      </c>
      <c r="I96" s="70">
        <f>SUM(I97:I102)</f>
        <v>0</v>
      </c>
    </row>
    <row r="97" spans="1:9" ht="12.75" customHeight="1">
      <c r="A97" s="152" t="s">
        <v>146</v>
      </c>
      <c r="B97" s="152"/>
      <c r="C97" s="152"/>
      <c r="D97" s="152"/>
      <c r="E97" s="152"/>
      <c r="F97" s="152"/>
      <c r="G97" s="67">
        <v>89</v>
      </c>
      <c r="H97" s="73"/>
      <c r="I97" s="73"/>
    </row>
    <row r="98" spans="1:9" ht="12.75" customHeight="1">
      <c r="A98" s="152" t="s">
        <v>147</v>
      </c>
      <c r="B98" s="152"/>
      <c r="C98" s="152"/>
      <c r="D98" s="152"/>
      <c r="E98" s="152"/>
      <c r="F98" s="152"/>
      <c r="G98" s="67">
        <v>90</v>
      </c>
      <c r="H98" s="73"/>
      <c r="I98" s="73"/>
    </row>
    <row r="99" spans="1:9" ht="12.75" customHeight="1">
      <c r="A99" s="152" t="s">
        <v>148</v>
      </c>
      <c r="B99" s="152"/>
      <c r="C99" s="152"/>
      <c r="D99" s="152"/>
      <c r="E99" s="152"/>
      <c r="F99" s="152"/>
      <c r="G99" s="67">
        <v>91</v>
      </c>
      <c r="H99" s="73"/>
      <c r="I99" s="73"/>
    </row>
    <row r="100" spans="1:9" ht="12.75" customHeight="1">
      <c r="A100" s="152" t="s">
        <v>149</v>
      </c>
      <c r="B100" s="152"/>
      <c r="C100" s="152"/>
      <c r="D100" s="152"/>
      <c r="E100" s="152"/>
      <c r="F100" s="152"/>
      <c r="G100" s="67">
        <v>92</v>
      </c>
      <c r="H100" s="68"/>
      <c r="I100" s="68"/>
    </row>
    <row r="101" spans="1:9" ht="12.75" customHeight="1">
      <c r="A101" s="152" t="s">
        <v>150</v>
      </c>
      <c r="B101" s="152"/>
      <c r="C101" s="152"/>
      <c r="D101" s="152"/>
      <c r="E101" s="152"/>
      <c r="F101" s="152"/>
      <c r="G101" s="67">
        <v>93</v>
      </c>
      <c r="H101" s="68"/>
      <c r="I101" s="68"/>
    </row>
    <row r="102" spans="1:9" ht="12.75" customHeight="1">
      <c r="A102" s="152" t="s">
        <v>151</v>
      </c>
      <c r="B102" s="152"/>
      <c r="C102" s="152"/>
      <c r="D102" s="152"/>
      <c r="E102" s="152"/>
      <c r="F102" s="152"/>
      <c r="G102" s="67">
        <v>94</v>
      </c>
      <c r="H102" s="68"/>
      <c r="I102" s="68"/>
    </row>
    <row r="103" spans="1:9" ht="12.75" customHeight="1">
      <c r="A103" s="150" t="s">
        <v>152</v>
      </c>
      <c r="B103" s="150"/>
      <c r="C103" s="150"/>
      <c r="D103" s="150"/>
      <c r="E103" s="150"/>
      <c r="F103" s="150"/>
      <c r="G103" s="69">
        <v>95</v>
      </c>
      <c r="H103" s="70">
        <f>SUM(H104:H114)</f>
        <v>175314746</v>
      </c>
      <c r="I103" s="70">
        <f>SUM(I104:I114)</f>
        <v>188863794</v>
      </c>
    </row>
    <row r="104" spans="1:9" ht="12.75" customHeight="1">
      <c r="A104" s="152" t="s">
        <v>153</v>
      </c>
      <c r="B104" s="152"/>
      <c r="C104" s="152"/>
      <c r="D104" s="152"/>
      <c r="E104" s="152"/>
      <c r="F104" s="152"/>
      <c r="G104" s="67">
        <v>96</v>
      </c>
      <c r="H104" s="74"/>
      <c r="I104" s="74"/>
    </row>
    <row r="105" spans="1:9" ht="12.75" customHeight="1">
      <c r="A105" s="152" t="s">
        <v>154</v>
      </c>
      <c r="B105" s="152"/>
      <c r="C105" s="152"/>
      <c r="D105" s="152"/>
      <c r="E105" s="152"/>
      <c r="F105" s="152"/>
      <c r="G105" s="67">
        <v>97</v>
      </c>
      <c r="H105" s="73"/>
      <c r="I105" s="73"/>
    </row>
    <row r="106" spans="1:9" ht="12.75" customHeight="1">
      <c r="A106" s="152" t="s">
        <v>155</v>
      </c>
      <c r="B106" s="152"/>
      <c r="C106" s="152"/>
      <c r="D106" s="152"/>
      <c r="E106" s="152"/>
      <c r="F106" s="152"/>
      <c r="G106" s="67">
        <v>98</v>
      </c>
      <c r="H106" s="73"/>
      <c r="I106" s="73"/>
    </row>
    <row r="107" spans="1:9" ht="22.15" customHeight="1">
      <c r="A107" s="152" t="s">
        <v>156</v>
      </c>
      <c r="B107" s="152"/>
      <c r="C107" s="152"/>
      <c r="D107" s="152"/>
      <c r="E107" s="152"/>
      <c r="F107" s="152"/>
      <c r="G107" s="67">
        <v>99</v>
      </c>
      <c r="H107" s="73"/>
      <c r="I107" s="73"/>
    </row>
    <row r="108" spans="1:9" ht="12.75" customHeight="1">
      <c r="A108" s="152" t="s">
        <v>157</v>
      </c>
      <c r="B108" s="152"/>
      <c r="C108" s="152"/>
      <c r="D108" s="152"/>
      <c r="E108" s="152"/>
      <c r="F108" s="152"/>
      <c r="G108" s="67">
        <v>100</v>
      </c>
      <c r="H108" s="73"/>
      <c r="I108" s="73"/>
    </row>
    <row r="109" spans="1:9" ht="12.75" customHeight="1">
      <c r="A109" s="152" t="s">
        <v>158</v>
      </c>
      <c r="B109" s="152"/>
      <c r="C109" s="152"/>
      <c r="D109" s="152"/>
      <c r="E109" s="152"/>
      <c r="F109" s="152"/>
      <c r="G109" s="67">
        <v>101</v>
      </c>
      <c r="H109" s="73">
        <v>175314746</v>
      </c>
      <c r="I109" s="73">
        <v>188863794</v>
      </c>
    </row>
    <row r="110" spans="1:9" ht="12.75" customHeight="1">
      <c r="A110" s="152" t="s">
        <v>159</v>
      </c>
      <c r="B110" s="152"/>
      <c r="C110" s="152"/>
      <c r="D110" s="152"/>
      <c r="E110" s="152"/>
      <c r="F110" s="152"/>
      <c r="G110" s="67">
        <v>102</v>
      </c>
      <c r="H110" s="73"/>
      <c r="I110" s="73"/>
    </row>
    <row r="111" spans="1:9" ht="12.75" customHeight="1">
      <c r="A111" s="152" t="s">
        <v>160</v>
      </c>
      <c r="B111" s="152"/>
      <c r="C111" s="152"/>
      <c r="D111" s="152"/>
      <c r="E111" s="152"/>
      <c r="F111" s="152"/>
      <c r="G111" s="67">
        <v>103</v>
      </c>
      <c r="H111" s="74"/>
      <c r="I111" s="74"/>
    </row>
    <row r="112" spans="1:9" ht="12.75" customHeight="1">
      <c r="A112" s="152" t="s">
        <v>161</v>
      </c>
      <c r="B112" s="152"/>
      <c r="C112" s="152"/>
      <c r="D112" s="152"/>
      <c r="E112" s="152"/>
      <c r="F112" s="152"/>
      <c r="G112" s="67">
        <v>104</v>
      </c>
      <c r="H112" s="73"/>
      <c r="I112" s="73"/>
    </row>
    <row r="113" spans="1:9" ht="12.75" customHeight="1">
      <c r="A113" s="152" t="s">
        <v>162</v>
      </c>
      <c r="B113" s="152"/>
      <c r="C113" s="152"/>
      <c r="D113" s="152"/>
      <c r="E113" s="152"/>
      <c r="F113" s="152"/>
      <c r="G113" s="67">
        <v>105</v>
      </c>
      <c r="H113" s="68"/>
      <c r="I113" s="68"/>
    </row>
    <row r="114" spans="1:9" ht="12.75" customHeight="1">
      <c r="A114" s="152" t="s">
        <v>163</v>
      </c>
      <c r="B114" s="152"/>
      <c r="C114" s="152"/>
      <c r="D114" s="152"/>
      <c r="E114" s="152"/>
      <c r="F114" s="152"/>
      <c r="G114" s="67">
        <v>106</v>
      </c>
      <c r="H114" s="68"/>
      <c r="I114" s="68"/>
    </row>
    <row r="115" spans="1:9" ht="12.75" customHeight="1">
      <c r="A115" s="150" t="s">
        <v>164</v>
      </c>
      <c r="B115" s="150"/>
      <c r="C115" s="150"/>
      <c r="D115" s="150"/>
      <c r="E115" s="150"/>
      <c r="F115" s="150"/>
      <c r="G115" s="69">
        <v>107</v>
      </c>
      <c r="H115" s="70">
        <f>SUM(H116:H129)</f>
        <v>21228215</v>
      </c>
      <c r="I115" s="70">
        <f>SUM(I116:I129)</f>
        <v>18607629</v>
      </c>
    </row>
    <row r="116" spans="1:9" ht="12.75" customHeight="1">
      <c r="A116" s="152" t="s">
        <v>153</v>
      </c>
      <c r="B116" s="152"/>
      <c r="C116" s="152"/>
      <c r="D116" s="152"/>
      <c r="E116" s="152"/>
      <c r="F116" s="152"/>
      <c r="G116" s="67">
        <v>108</v>
      </c>
      <c r="H116" s="73"/>
      <c r="I116" s="73"/>
    </row>
    <row r="117" spans="1:9" ht="12.75" customHeight="1">
      <c r="A117" s="152" t="s">
        <v>154</v>
      </c>
      <c r="B117" s="152"/>
      <c r="C117" s="152"/>
      <c r="D117" s="152"/>
      <c r="E117" s="152"/>
      <c r="F117" s="152"/>
      <c r="G117" s="67">
        <v>109</v>
      </c>
      <c r="H117" s="73"/>
      <c r="I117" s="73"/>
    </row>
    <row r="118" spans="1:9" ht="12.75" customHeight="1">
      <c r="A118" s="152" t="s">
        <v>155</v>
      </c>
      <c r="B118" s="152"/>
      <c r="C118" s="152"/>
      <c r="D118" s="152"/>
      <c r="E118" s="152"/>
      <c r="F118" s="152"/>
      <c r="G118" s="67">
        <v>110</v>
      </c>
      <c r="H118" s="73"/>
      <c r="I118" s="73"/>
    </row>
    <row r="119" spans="1:9" ht="25.9" customHeight="1">
      <c r="A119" s="152" t="s">
        <v>156</v>
      </c>
      <c r="B119" s="152"/>
      <c r="C119" s="152"/>
      <c r="D119" s="152"/>
      <c r="E119" s="152"/>
      <c r="F119" s="152"/>
      <c r="G119" s="67">
        <v>111</v>
      </c>
      <c r="H119" s="73"/>
      <c r="I119" s="73"/>
    </row>
    <row r="120" spans="1:9" ht="12.75" customHeight="1">
      <c r="A120" s="152" t="s">
        <v>157</v>
      </c>
      <c r="B120" s="152"/>
      <c r="C120" s="152"/>
      <c r="D120" s="152"/>
      <c r="E120" s="152"/>
      <c r="F120" s="152"/>
      <c r="G120" s="67">
        <v>112</v>
      </c>
      <c r="H120" s="73">
        <v>200000</v>
      </c>
      <c r="I120" s="73">
        <v>200000</v>
      </c>
    </row>
    <row r="121" spans="1:9" ht="12.75" customHeight="1">
      <c r="A121" s="152" t="s">
        <v>158</v>
      </c>
      <c r="B121" s="152"/>
      <c r="C121" s="152"/>
      <c r="D121" s="152"/>
      <c r="E121" s="152"/>
      <c r="F121" s="152"/>
      <c r="G121" s="67">
        <v>113</v>
      </c>
      <c r="H121" s="73">
        <v>6080367</v>
      </c>
      <c r="I121" s="73">
        <v>6190857</v>
      </c>
    </row>
    <row r="122" spans="1:9" ht="12.75" customHeight="1">
      <c r="A122" s="152" t="s">
        <v>159</v>
      </c>
      <c r="B122" s="152"/>
      <c r="C122" s="152"/>
      <c r="D122" s="152"/>
      <c r="E122" s="152"/>
      <c r="F122" s="152"/>
      <c r="G122" s="67">
        <v>114</v>
      </c>
      <c r="H122" s="73">
        <v>634091</v>
      </c>
      <c r="I122" s="73">
        <v>782085</v>
      </c>
    </row>
    <row r="123" spans="1:9" ht="12.75" customHeight="1">
      <c r="A123" s="152" t="s">
        <v>160</v>
      </c>
      <c r="B123" s="152"/>
      <c r="C123" s="152"/>
      <c r="D123" s="152"/>
      <c r="E123" s="152"/>
      <c r="F123" s="152"/>
      <c r="G123" s="67">
        <v>115</v>
      </c>
      <c r="H123" s="73">
        <v>9202634</v>
      </c>
      <c r="I123" s="73">
        <v>5838920</v>
      </c>
    </row>
    <row r="124" spans="1:9" ht="13.15" customHeight="1">
      <c r="A124" s="152" t="s">
        <v>161</v>
      </c>
      <c r="B124" s="152"/>
      <c r="C124" s="152"/>
      <c r="D124" s="152"/>
      <c r="E124" s="152"/>
      <c r="F124" s="152"/>
      <c r="G124" s="67">
        <v>116</v>
      </c>
      <c r="H124" s="73"/>
      <c r="I124" s="73"/>
    </row>
    <row r="125" spans="1:9" ht="13.15" customHeight="1">
      <c r="A125" s="152" t="s">
        <v>165</v>
      </c>
      <c r="B125" s="152"/>
      <c r="C125" s="152"/>
      <c r="D125" s="152"/>
      <c r="E125" s="152"/>
      <c r="F125" s="152"/>
      <c r="G125" s="67">
        <v>117</v>
      </c>
      <c r="H125" s="73">
        <v>2384535</v>
      </c>
      <c r="I125" s="73">
        <v>2664973</v>
      </c>
    </row>
    <row r="126" spans="1:9" ht="13.15" customHeight="1">
      <c r="A126" s="152" t="s">
        <v>166</v>
      </c>
      <c r="B126" s="152"/>
      <c r="C126" s="152"/>
      <c r="D126" s="152"/>
      <c r="E126" s="152"/>
      <c r="F126" s="152"/>
      <c r="G126" s="67">
        <v>118</v>
      </c>
      <c r="H126" s="73">
        <v>2316657</v>
      </c>
      <c r="I126" s="73">
        <v>2606687</v>
      </c>
    </row>
    <row r="127" spans="1:9" ht="13.15" customHeight="1">
      <c r="A127" s="152" t="s">
        <v>167</v>
      </c>
      <c r="B127" s="152"/>
      <c r="C127" s="152"/>
      <c r="D127" s="152"/>
      <c r="E127" s="152"/>
      <c r="F127" s="152"/>
      <c r="G127" s="67">
        <v>119</v>
      </c>
      <c r="H127" s="73"/>
      <c r="I127" s="73"/>
    </row>
    <row r="128" spans="1:9" ht="13.15" customHeight="1">
      <c r="A128" s="152" t="s">
        <v>168</v>
      </c>
      <c r="B128" s="152"/>
      <c r="C128" s="152"/>
      <c r="D128" s="152"/>
      <c r="E128" s="152"/>
      <c r="F128" s="152"/>
      <c r="G128" s="67">
        <v>120</v>
      </c>
      <c r="H128" s="68"/>
      <c r="I128" s="68"/>
    </row>
    <row r="129" spans="1:9" ht="13.15" customHeight="1">
      <c r="A129" s="152" t="s">
        <v>169</v>
      </c>
      <c r="B129" s="152"/>
      <c r="C129" s="152"/>
      <c r="D129" s="152"/>
      <c r="E129" s="152"/>
      <c r="F129" s="152"/>
      <c r="G129" s="67">
        <v>121</v>
      </c>
      <c r="H129" s="68">
        <v>409931</v>
      </c>
      <c r="I129" s="68">
        <v>324107</v>
      </c>
    </row>
    <row r="130" spans="1:9" ht="22.15" customHeight="1">
      <c r="A130" s="154" t="s">
        <v>170</v>
      </c>
      <c r="B130" s="154"/>
      <c r="C130" s="154"/>
      <c r="D130" s="154"/>
      <c r="E130" s="154"/>
      <c r="F130" s="154"/>
      <c r="G130" s="67">
        <v>122</v>
      </c>
      <c r="H130" s="68">
        <v>3864397</v>
      </c>
      <c r="I130" s="68">
        <v>1306089</v>
      </c>
    </row>
    <row r="131" spans="1:9" ht="13.15" customHeight="1">
      <c r="A131" s="150" t="s">
        <v>171</v>
      </c>
      <c r="B131" s="150"/>
      <c r="C131" s="150"/>
      <c r="D131" s="150"/>
      <c r="E131" s="150"/>
      <c r="F131" s="150"/>
      <c r="G131" s="69">
        <v>123</v>
      </c>
      <c r="H131" s="70">
        <f>H75+H96+H103+H115+H130</f>
        <v>639524205</v>
      </c>
      <c r="I131" s="70">
        <f>I75+I96+I103+I115+I130</f>
        <v>697680316</v>
      </c>
    </row>
    <row r="132" spans="1:9" ht="13.15" customHeight="1">
      <c r="A132" s="155" t="s">
        <v>172</v>
      </c>
      <c r="B132" s="155"/>
      <c r="C132" s="155"/>
      <c r="D132" s="155"/>
      <c r="E132" s="155"/>
      <c r="F132" s="155"/>
      <c r="G132" s="71">
        <v>124</v>
      </c>
      <c r="H132" s="72">
        <v>3084485</v>
      </c>
      <c r="I132" s="72">
        <v>3222191</v>
      </c>
    </row>
  </sheetData>
  <sheetProtection sheet="1" objects="1" scenarios="1"/>
  <mergeCells count="132">
    <mergeCell ref="A127:F127"/>
    <mergeCell ref="A128:F128"/>
    <mergeCell ref="A129:F129"/>
    <mergeCell ref="A130:F130"/>
    <mergeCell ref="A131:F131"/>
    <mergeCell ref="A132:F132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I7"/>
    <mergeCell ref="A8:F8"/>
    <mergeCell ref="A9:F9"/>
  </mergeCells>
  <dataValidations count="2">
    <dataValidation type="whole" operator="notEqual" allowBlank="1" showInputMessage="1" showErrorMessage="1" errorTitle="Pogrešan upis" error="Dopušten je upis samo cjelobrojnih vrijednosti ili nule" sqref="H75:I75 H7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73 H76:I76 H90:I91 H93:I94 H96:I132">
      <formula1>0</formula1>
      <formula2>0</formula2>
    </dataValidation>
  </dataValidations>
  <pageMargins left="0.75" right="0.75" top="1" bottom="1" header="0.51180555555555496" footer="0.51180555555555496"/>
  <pageSetup paperSize="9" scale="93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workbookViewId="0">
      <selection activeCell="A87" sqref="A87"/>
    </sheetView>
  </sheetViews>
  <sheetFormatPr defaultRowHeight="12.75"/>
  <cols>
    <col min="1" max="7" width="8.7109375" customWidth="1"/>
    <col min="8" max="9" width="18.5703125" customWidth="1"/>
    <col min="10" max="263" width="8.7109375" customWidth="1"/>
    <col min="264" max="264" width="9.85546875" customWidth="1"/>
    <col min="265" max="265" width="11.5703125" customWidth="1"/>
    <col min="266" max="519" width="8.7109375" customWidth="1"/>
    <col min="520" max="520" width="9.85546875" customWidth="1"/>
    <col min="521" max="521" width="11.5703125" customWidth="1"/>
    <col min="522" max="775" width="8.7109375" customWidth="1"/>
    <col min="776" max="776" width="9.85546875" customWidth="1"/>
    <col min="777" max="777" width="11.5703125" customWidth="1"/>
    <col min="778" max="1025" width="8.7109375" customWidth="1"/>
  </cols>
  <sheetData>
    <row r="1" spans="1:9" ht="13.15" customHeight="1">
      <c r="A1" s="142" t="s">
        <v>173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174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58</v>
      </c>
      <c r="B3" s="144"/>
      <c r="C3" s="144"/>
      <c r="D3" s="144"/>
      <c r="E3" s="144"/>
      <c r="F3" s="144"/>
      <c r="G3" s="144"/>
      <c r="H3" s="144"/>
      <c r="I3" s="144"/>
    </row>
    <row r="4" spans="1:9" ht="13.35" customHeight="1">
      <c r="A4" s="157" t="s">
        <v>175</v>
      </c>
      <c r="B4" s="157"/>
      <c r="C4" s="157"/>
      <c r="D4" s="157"/>
      <c r="E4" s="157"/>
      <c r="F4" s="157"/>
      <c r="G4" s="157"/>
      <c r="H4" s="157"/>
      <c r="I4" s="157"/>
    </row>
    <row r="5" spans="1:9" ht="23.1" customHeight="1">
      <c r="A5" s="146" t="s">
        <v>60</v>
      </c>
      <c r="B5" s="146"/>
      <c r="C5" s="146"/>
      <c r="D5" s="146"/>
      <c r="E5" s="146"/>
      <c r="F5" s="146"/>
      <c r="G5" s="62" t="s">
        <v>176</v>
      </c>
      <c r="H5" s="64" t="s">
        <v>177</v>
      </c>
      <c r="I5" s="64" t="s">
        <v>178</v>
      </c>
    </row>
    <row r="6" spans="1:9">
      <c r="A6" s="158">
        <v>1</v>
      </c>
      <c r="B6" s="158"/>
      <c r="C6" s="158"/>
      <c r="D6" s="158"/>
      <c r="E6" s="158"/>
      <c r="F6" s="158"/>
      <c r="G6" s="65">
        <v>2</v>
      </c>
      <c r="H6" s="66">
        <v>3</v>
      </c>
      <c r="I6" s="66">
        <v>4</v>
      </c>
    </row>
    <row r="7" spans="1:9" ht="13.15" customHeight="1">
      <c r="A7" s="159" t="s">
        <v>179</v>
      </c>
      <c r="B7" s="159"/>
      <c r="C7" s="159"/>
      <c r="D7" s="159"/>
      <c r="E7" s="159"/>
      <c r="F7" s="159"/>
      <c r="G7" s="75">
        <v>125</v>
      </c>
      <c r="H7" s="76">
        <f>SUM(H8:H12)</f>
        <v>276444735</v>
      </c>
      <c r="I7" s="76">
        <f>SUM(I8:I12)</f>
        <v>305010856</v>
      </c>
    </row>
    <row r="8" spans="1:9" ht="13.15" customHeight="1">
      <c r="A8" s="152" t="s">
        <v>180</v>
      </c>
      <c r="B8" s="152"/>
      <c r="C8" s="152"/>
      <c r="D8" s="152"/>
      <c r="E8" s="152"/>
      <c r="F8" s="152"/>
      <c r="G8" s="67">
        <v>126</v>
      </c>
      <c r="H8" s="68"/>
      <c r="I8" s="68"/>
    </row>
    <row r="9" spans="1:9" ht="13.15" customHeight="1">
      <c r="A9" s="152" t="s">
        <v>181</v>
      </c>
      <c r="B9" s="152"/>
      <c r="C9" s="152"/>
      <c r="D9" s="152"/>
      <c r="E9" s="152"/>
      <c r="F9" s="152"/>
      <c r="G9" s="67">
        <v>127</v>
      </c>
      <c r="H9" s="68">
        <v>273970200</v>
      </c>
      <c r="I9" s="68">
        <v>290895679</v>
      </c>
    </row>
    <row r="10" spans="1:9" ht="13.15" customHeight="1">
      <c r="A10" s="152" t="s">
        <v>182</v>
      </c>
      <c r="B10" s="152"/>
      <c r="C10" s="152"/>
      <c r="D10" s="152"/>
      <c r="E10" s="152"/>
      <c r="F10" s="152"/>
      <c r="G10" s="67">
        <v>128</v>
      </c>
      <c r="H10" s="68"/>
      <c r="I10" s="68"/>
    </row>
    <row r="11" spans="1:9" ht="13.15" customHeight="1">
      <c r="A11" s="152" t="s">
        <v>183</v>
      </c>
      <c r="B11" s="152"/>
      <c r="C11" s="152"/>
      <c r="D11" s="152"/>
      <c r="E11" s="152"/>
      <c r="F11" s="152"/>
      <c r="G11" s="67">
        <v>129</v>
      </c>
      <c r="H11" s="68"/>
      <c r="I11" s="68"/>
    </row>
    <row r="12" spans="1:9" ht="13.15" customHeight="1">
      <c r="A12" s="152" t="s">
        <v>184</v>
      </c>
      <c r="B12" s="152"/>
      <c r="C12" s="152"/>
      <c r="D12" s="152"/>
      <c r="E12" s="152"/>
      <c r="F12" s="152"/>
      <c r="G12" s="67">
        <v>130</v>
      </c>
      <c r="H12" s="68">
        <v>2474535</v>
      </c>
      <c r="I12" s="68">
        <v>14115177</v>
      </c>
    </row>
    <row r="13" spans="1:9" ht="13.15" customHeight="1">
      <c r="A13" s="150" t="s">
        <v>185</v>
      </c>
      <c r="B13" s="150"/>
      <c r="C13" s="150"/>
      <c r="D13" s="150"/>
      <c r="E13" s="150"/>
      <c r="F13" s="150"/>
      <c r="G13" s="69">
        <v>131</v>
      </c>
      <c r="H13" s="70">
        <f>H14+H15+H19+H23+H24+H25+H28+H35</f>
        <v>208839502</v>
      </c>
      <c r="I13" s="70">
        <f>I14+I15+I19+I23+I24+I25+I28+I35</f>
        <v>228279561</v>
      </c>
    </row>
    <row r="14" spans="1:9" ht="13.15" customHeight="1">
      <c r="A14" s="152" t="s">
        <v>186</v>
      </c>
      <c r="B14" s="152"/>
      <c r="C14" s="152"/>
      <c r="D14" s="152"/>
      <c r="E14" s="152"/>
      <c r="F14" s="152"/>
      <c r="G14" s="67">
        <v>132</v>
      </c>
      <c r="H14" s="68"/>
      <c r="I14" s="68"/>
    </row>
    <row r="15" spans="1:9" ht="13.15" customHeight="1">
      <c r="A15" s="160" t="s">
        <v>187</v>
      </c>
      <c r="B15" s="160"/>
      <c r="C15" s="160"/>
      <c r="D15" s="160"/>
      <c r="E15" s="160"/>
      <c r="F15" s="160"/>
      <c r="G15" s="69">
        <v>133</v>
      </c>
      <c r="H15" s="70">
        <f>SUM(H16:H18)</f>
        <v>74961564</v>
      </c>
      <c r="I15" s="70">
        <f>SUM(I16:I18)</f>
        <v>70989403</v>
      </c>
    </row>
    <row r="16" spans="1:9" ht="13.15" customHeight="1">
      <c r="A16" s="161" t="s">
        <v>188</v>
      </c>
      <c r="B16" s="161"/>
      <c r="C16" s="161"/>
      <c r="D16" s="161"/>
      <c r="E16" s="161"/>
      <c r="F16" s="161"/>
      <c r="G16" s="67">
        <v>134</v>
      </c>
      <c r="H16" s="68">
        <v>54582439</v>
      </c>
      <c r="I16" s="68">
        <v>42046191</v>
      </c>
    </row>
    <row r="17" spans="1:9" ht="13.15" customHeight="1">
      <c r="A17" s="161" t="s">
        <v>189</v>
      </c>
      <c r="B17" s="161"/>
      <c r="C17" s="161"/>
      <c r="D17" s="161"/>
      <c r="E17" s="161"/>
      <c r="F17" s="161"/>
      <c r="G17" s="67">
        <v>135</v>
      </c>
      <c r="H17" s="68"/>
      <c r="I17" s="68"/>
    </row>
    <row r="18" spans="1:9" ht="13.15" customHeight="1">
      <c r="A18" s="161" t="s">
        <v>190</v>
      </c>
      <c r="B18" s="161"/>
      <c r="C18" s="161"/>
      <c r="D18" s="161"/>
      <c r="E18" s="161"/>
      <c r="F18" s="161"/>
      <c r="G18" s="67">
        <v>136</v>
      </c>
      <c r="H18" s="68">
        <v>20379125</v>
      </c>
      <c r="I18" s="68">
        <v>28943212</v>
      </c>
    </row>
    <row r="19" spans="1:9" ht="13.15" customHeight="1">
      <c r="A19" s="160" t="s">
        <v>191</v>
      </c>
      <c r="B19" s="160"/>
      <c r="C19" s="160"/>
      <c r="D19" s="160"/>
      <c r="E19" s="160"/>
      <c r="F19" s="160"/>
      <c r="G19" s="69">
        <v>137</v>
      </c>
      <c r="H19" s="70">
        <f>SUM(H20:H22)</f>
        <v>58649949</v>
      </c>
      <c r="I19" s="70">
        <f>SUM(I20:I22)</f>
        <v>63087005</v>
      </c>
    </row>
    <row r="20" spans="1:9" ht="13.15" customHeight="1">
      <c r="A20" s="161" t="s">
        <v>192</v>
      </c>
      <c r="B20" s="161"/>
      <c r="C20" s="161"/>
      <c r="D20" s="161"/>
      <c r="E20" s="161"/>
      <c r="F20" s="161"/>
      <c r="G20" s="67">
        <v>138</v>
      </c>
      <c r="H20" s="68">
        <v>36470614</v>
      </c>
      <c r="I20" s="68">
        <v>39150420</v>
      </c>
    </row>
    <row r="21" spans="1:9" ht="13.15" customHeight="1">
      <c r="A21" s="161" t="s">
        <v>193</v>
      </c>
      <c r="B21" s="161"/>
      <c r="C21" s="161"/>
      <c r="D21" s="161"/>
      <c r="E21" s="161"/>
      <c r="F21" s="161"/>
      <c r="G21" s="67">
        <v>139</v>
      </c>
      <c r="H21" s="68">
        <v>13815068</v>
      </c>
      <c r="I21" s="68">
        <v>15329819</v>
      </c>
    </row>
    <row r="22" spans="1:9" ht="13.15" customHeight="1">
      <c r="A22" s="161" t="s">
        <v>194</v>
      </c>
      <c r="B22" s="161"/>
      <c r="C22" s="161"/>
      <c r="D22" s="161"/>
      <c r="E22" s="161"/>
      <c r="F22" s="161"/>
      <c r="G22" s="67">
        <v>140</v>
      </c>
      <c r="H22" s="68">
        <v>8364267</v>
      </c>
      <c r="I22" s="68">
        <v>8606766</v>
      </c>
    </row>
    <row r="23" spans="1:9" ht="13.15" customHeight="1">
      <c r="A23" s="152" t="s">
        <v>195</v>
      </c>
      <c r="B23" s="152"/>
      <c r="C23" s="152"/>
      <c r="D23" s="152"/>
      <c r="E23" s="152"/>
      <c r="F23" s="152"/>
      <c r="G23" s="67">
        <v>141</v>
      </c>
      <c r="H23" s="68">
        <v>48308345</v>
      </c>
      <c r="I23" s="68">
        <v>62413886</v>
      </c>
    </row>
    <row r="24" spans="1:9" ht="13.15" customHeight="1">
      <c r="A24" s="152" t="s">
        <v>196</v>
      </c>
      <c r="B24" s="152"/>
      <c r="C24" s="152"/>
      <c r="D24" s="152"/>
      <c r="E24" s="152"/>
      <c r="F24" s="152"/>
      <c r="G24" s="67">
        <v>142</v>
      </c>
      <c r="H24" s="68">
        <v>26678498</v>
      </c>
      <c r="I24" s="68">
        <v>28697821</v>
      </c>
    </row>
    <row r="25" spans="1:9" ht="13.15" customHeight="1">
      <c r="A25" s="160" t="s">
        <v>197</v>
      </c>
      <c r="B25" s="160"/>
      <c r="C25" s="160"/>
      <c r="D25" s="160"/>
      <c r="E25" s="160"/>
      <c r="F25" s="160"/>
      <c r="G25" s="69">
        <v>143</v>
      </c>
      <c r="H25" s="70">
        <f>H26+H27</f>
        <v>137484</v>
      </c>
      <c r="I25" s="70">
        <f>I26+I27</f>
        <v>2915827</v>
      </c>
    </row>
    <row r="26" spans="1:9" ht="13.15" customHeight="1">
      <c r="A26" s="161" t="s">
        <v>198</v>
      </c>
      <c r="B26" s="161"/>
      <c r="C26" s="161"/>
      <c r="D26" s="161"/>
      <c r="E26" s="161"/>
      <c r="F26" s="161"/>
      <c r="G26" s="67">
        <v>144</v>
      </c>
      <c r="H26" s="68"/>
      <c r="I26" s="68"/>
    </row>
    <row r="27" spans="1:9" ht="13.15" customHeight="1">
      <c r="A27" s="161" t="s">
        <v>199</v>
      </c>
      <c r="B27" s="161"/>
      <c r="C27" s="161"/>
      <c r="D27" s="161"/>
      <c r="E27" s="161"/>
      <c r="F27" s="161"/>
      <c r="G27" s="67">
        <v>145</v>
      </c>
      <c r="H27" s="68">
        <v>137484</v>
      </c>
      <c r="I27" s="68">
        <v>2915827</v>
      </c>
    </row>
    <row r="28" spans="1:9" ht="13.15" customHeight="1">
      <c r="A28" s="160" t="s">
        <v>200</v>
      </c>
      <c r="B28" s="160"/>
      <c r="C28" s="160"/>
      <c r="D28" s="160"/>
      <c r="E28" s="160"/>
      <c r="F28" s="160"/>
      <c r="G28" s="69">
        <v>146</v>
      </c>
      <c r="H28" s="70">
        <f>SUM(H29:H34)</f>
        <v>0</v>
      </c>
      <c r="I28" s="70">
        <f>SUM(I29:I34)</f>
        <v>0</v>
      </c>
    </row>
    <row r="29" spans="1:9" ht="13.15" customHeight="1">
      <c r="A29" s="161" t="s">
        <v>201</v>
      </c>
      <c r="B29" s="161"/>
      <c r="C29" s="161"/>
      <c r="D29" s="161"/>
      <c r="E29" s="161"/>
      <c r="F29" s="161"/>
      <c r="G29" s="67">
        <v>147</v>
      </c>
      <c r="H29" s="68"/>
      <c r="I29" s="68"/>
    </row>
    <row r="30" spans="1:9" ht="13.15" customHeight="1">
      <c r="A30" s="161" t="s">
        <v>202</v>
      </c>
      <c r="B30" s="161"/>
      <c r="C30" s="161"/>
      <c r="D30" s="161"/>
      <c r="E30" s="161"/>
      <c r="F30" s="161"/>
      <c r="G30" s="67">
        <v>148</v>
      </c>
      <c r="H30" s="68"/>
      <c r="I30" s="68"/>
    </row>
    <row r="31" spans="1:9" ht="13.15" customHeight="1">
      <c r="A31" s="161" t="s">
        <v>203</v>
      </c>
      <c r="B31" s="161"/>
      <c r="C31" s="161"/>
      <c r="D31" s="161"/>
      <c r="E31" s="161"/>
      <c r="F31" s="161"/>
      <c r="G31" s="67">
        <v>149</v>
      </c>
      <c r="H31" s="68"/>
      <c r="I31" s="68"/>
    </row>
    <row r="32" spans="1:9" ht="13.15" customHeight="1">
      <c r="A32" s="161" t="s">
        <v>204</v>
      </c>
      <c r="B32" s="161"/>
      <c r="C32" s="161"/>
      <c r="D32" s="161"/>
      <c r="E32" s="161"/>
      <c r="F32" s="161"/>
      <c r="G32" s="67">
        <v>150</v>
      </c>
      <c r="H32" s="68"/>
      <c r="I32" s="68"/>
    </row>
    <row r="33" spans="1:9" ht="13.15" customHeight="1">
      <c r="A33" s="161" t="s">
        <v>205</v>
      </c>
      <c r="B33" s="161"/>
      <c r="C33" s="161"/>
      <c r="D33" s="161"/>
      <c r="E33" s="161"/>
      <c r="F33" s="161"/>
      <c r="G33" s="67">
        <v>151</v>
      </c>
      <c r="H33" s="68"/>
      <c r="I33" s="68"/>
    </row>
    <row r="34" spans="1:9" ht="13.15" customHeight="1">
      <c r="A34" s="161" t="s">
        <v>206</v>
      </c>
      <c r="B34" s="161"/>
      <c r="C34" s="161"/>
      <c r="D34" s="161"/>
      <c r="E34" s="161"/>
      <c r="F34" s="161"/>
      <c r="G34" s="67">
        <v>152</v>
      </c>
      <c r="H34" s="68"/>
      <c r="I34" s="68"/>
    </row>
    <row r="35" spans="1:9" ht="13.15" customHeight="1">
      <c r="A35" s="152" t="s">
        <v>207</v>
      </c>
      <c r="B35" s="152"/>
      <c r="C35" s="152"/>
      <c r="D35" s="152"/>
      <c r="E35" s="152"/>
      <c r="F35" s="152"/>
      <c r="G35" s="67">
        <v>153</v>
      </c>
      <c r="H35" s="68">
        <v>103662</v>
      </c>
      <c r="I35" s="68">
        <v>175619</v>
      </c>
    </row>
    <row r="36" spans="1:9" ht="13.15" customHeight="1">
      <c r="A36" s="150" t="s">
        <v>208</v>
      </c>
      <c r="B36" s="150"/>
      <c r="C36" s="150"/>
      <c r="D36" s="150"/>
      <c r="E36" s="150"/>
      <c r="F36" s="150"/>
      <c r="G36" s="69">
        <v>154</v>
      </c>
      <c r="H36" s="70">
        <f>SUM(H37:H46)</f>
        <v>2963644</v>
      </c>
      <c r="I36" s="70">
        <f>SUM(I37:I46)</f>
        <v>8544954</v>
      </c>
    </row>
    <row r="37" spans="1:9" ht="13.15" customHeight="1">
      <c r="A37" s="152" t="s">
        <v>209</v>
      </c>
      <c r="B37" s="152"/>
      <c r="C37" s="152"/>
      <c r="D37" s="152"/>
      <c r="E37" s="152"/>
      <c r="F37" s="152"/>
      <c r="G37" s="67">
        <v>155</v>
      </c>
      <c r="H37" s="68"/>
      <c r="I37" s="68"/>
    </row>
    <row r="38" spans="1:9" ht="25.15" customHeight="1">
      <c r="A38" s="152" t="s">
        <v>210</v>
      </c>
      <c r="B38" s="152"/>
      <c r="C38" s="152"/>
      <c r="D38" s="152"/>
      <c r="E38" s="152"/>
      <c r="F38" s="152"/>
      <c r="G38" s="67">
        <v>156</v>
      </c>
      <c r="H38" s="68"/>
      <c r="I38" s="68"/>
    </row>
    <row r="39" spans="1:9" ht="28.15" customHeight="1">
      <c r="A39" s="152" t="s">
        <v>211</v>
      </c>
      <c r="B39" s="152"/>
      <c r="C39" s="152"/>
      <c r="D39" s="152"/>
      <c r="E39" s="152"/>
      <c r="F39" s="152"/>
      <c r="G39" s="67">
        <v>157</v>
      </c>
      <c r="H39" s="68"/>
      <c r="I39" s="68"/>
    </row>
    <row r="40" spans="1:9" ht="28.15" customHeight="1">
      <c r="A40" s="152" t="s">
        <v>212</v>
      </c>
      <c r="B40" s="152"/>
      <c r="C40" s="152"/>
      <c r="D40" s="152"/>
      <c r="E40" s="152"/>
      <c r="F40" s="152"/>
      <c r="G40" s="67">
        <v>158</v>
      </c>
      <c r="H40" s="68"/>
      <c r="I40" s="68"/>
    </row>
    <row r="41" spans="1:9" ht="22.9" customHeight="1">
      <c r="A41" s="152" t="s">
        <v>213</v>
      </c>
      <c r="B41" s="152"/>
      <c r="C41" s="152"/>
      <c r="D41" s="152"/>
      <c r="E41" s="152"/>
      <c r="F41" s="152"/>
      <c r="G41" s="67">
        <v>159</v>
      </c>
      <c r="H41" s="68"/>
      <c r="I41" s="68"/>
    </row>
    <row r="42" spans="1:9" ht="13.15" customHeight="1">
      <c r="A42" s="152" t="s">
        <v>214</v>
      </c>
      <c r="B42" s="152"/>
      <c r="C42" s="152"/>
      <c r="D42" s="152"/>
      <c r="E42" s="152"/>
      <c r="F42" s="152"/>
      <c r="G42" s="67">
        <v>160</v>
      </c>
      <c r="H42" s="68"/>
      <c r="I42" s="68"/>
    </row>
    <row r="43" spans="1:9" ht="13.15" customHeight="1">
      <c r="A43" s="152" t="s">
        <v>215</v>
      </c>
      <c r="B43" s="152"/>
      <c r="C43" s="152"/>
      <c r="D43" s="152"/>
      <c r="E43" s="152"/>
      <c r="F43" s="152"/>
      <c r="G43" s="67">
        <v>161</v>
      </c>
      <c r="H43" s="68">
        <v>1005157</v>
      </c>
      <c r="I43" s="68">
        <v>907805</v>
      </c>
    </row>
    <row r="44" spans="1:9" ht="12.75" customHeight="1">
      <c r="A44" s="152" t="s">
        <v>216</v>
      </c>
      <c r="B44" s="152"/>
      <c r="C44" s="152"/>
      <c r="D44" s="152"/>
      <c r="E44" s="152"/>
      <c r="F44" s="152"/>
      <c r="G44" s="67">
        <v>162</v>
      </c>
      <c r="H44" s="68">
        <v>991438</v>
      </c>
      <c r="I44" s="68">
        <v>881573</v>
      </c>
    </row>
    <row r="45" spans="1:9" ht="13.15" customHeight="1">
      <c r="A45" s="152" t="s">
        <v>217</v>
      </c>
      <c r="B45" s="152"/>
      <c r="C45" s="152"/>
      <c r="D45" s="152"/>
      <c r="E45" s="152"/>
      <c r="F45" s="152"/>
      <c r="G45" s="67">
        <v>163</v>
      </c>
      <c r="H45" s="68">
        <v>902297</v>
      </c>
      <c r="I45" s="68">
        <v>6727558</v>
      </c>
    </row>
    <row r="46" spans="1:9" ht="13.15" customHeight="1">
      <c r="A46" s="152" t="s">
        <v>218</v>
      </c>
      <c r="B46" s="152"/>
      <c r="C46" s="152"/>
      <c r="D46" s="152"/>
      <c r="E46" s="152"/>
      <c r="F46" s="152"/>
      <c r="G46" s="67">
        <v>164</v>
      </c>
      <c r="H46" s="68">
        <v>64752</v>
      </c>
      <c r="I46" s="68">
        <v>28018</v>
      </c>
    </row>
    <row r="47" spans="1:9" ht="13.15" customHeight="1">
      <c r="A47" s="150" t="s">
        <v>219</v>
      </c>
      <c r="B47" s="150"/>
      <c r="C47" s="150"/>
      <c r="D47" s="150"/>
      <c r="E47" s="150"/>
      <c r="F47" s="150"/>
      <c r="G47" s="69">
        <v>165</v>
      </c>
      <c r="H47" s="70">
        <f>SUM(H48:H54)</f>
        <v>6310600</v>
      </c>
      <c r="I47" s="70">
        <f>SUM(I48:I54)</f>
        <v>4778897</v>
      </c>
    </row>
    <row r="48" spans="1:9" ht="23.45" customHeight="1">
      <c r="A48" s="152" t="s">
        <v>220</v>
      </c>
      <c r="B48" s="152"/>
      <c r="C48" s="152"/>
      <c r="D48" s="152"/>
      <c r="E48" s="152"/>
      <c r="F48" s="152"/>
      <c r="G48" s="67">
        <v>166</v>
      </c>
      <c r="H48" s="68"/>
      <c r="I48" s="68"/>
    </row>
    <row r="49" spans="1:9" ht="13.15" customHeight="1">
      <c r="A49" s="162" t="s">
        <v>221</v>
      </c>
      <c r="B49" s="162"/>
      <c r="C49" s="162"/>
      <c r="D49" s="162"/>
      <c r="E49" s="162"/>
      <c r="F49" s="162"/>
      <c r="G49" s="67">
        <v>167</v>
      </c>
      <c r="H49" s="68"/>
      <c r="I49" s="68"/>
    </row>
    <row r="50" spans="1:9" ht="13.15" customHeight="1">
      <c r="A50" s="162" t="s">
        <v>222</v>
      </c>
      <c r="B50" s="162"/>
      <c r="C50" s="162"/>
      <c r="D50" s="162"/>
      <c r="E50" s="162"/>
      <c r="F50" s="162"/>
      <c r="G50" s="67">
        <v>168</v>
      </c>
      <c r="H50" s="68">
        <v>3559405</v>
      </c>
      <c r="I50" s="68">
        <v>3834317</v>
      </c>
    </row>
    <row r="51" spans="1:9" ht="13.15" customHeight="1">
      <c r="A51" s="162" t="s">
        <v>223</v>
      </c>
      <c r="B51" s="162"/>
      <c r="C51" s="162"/>
      <c r="D51" s="162"/>
      <c r="E51" s="162"/>
      <c r="F51" s="162"/>
      <c r="G51" s="67">
        <v>169</v>
      </c>
      <c r="H51" s="68">
        <v>2519697</v>
      </c>
      <c r="I51" s="68">
        <v>680022</v>
      </c>
    </row>
    <row r="52" spans="1:9" ht="13.15" customHeight="1">
      <c r="A52" s="162" t="s">
        <v>224</v>
      </c>
      <c r="B52" s="162"/>
      <c r="C52" s="162"/>
      <c r="D52" s="162"/>
      <c r="E52" s="162"/>
      <c r="F52" s="162"/>
      <c r="G52" s="67">
        <v>170</v>
      </c>
      <c r="H52" s="68">
        <v>231498</v>
      </c>
      <c r="I52" s="68">
        <v>264558</v>
      </c>
    </row>
    <row r="53" spans="1:9" ht="13.15" customHeight="1">
      <c r="A53" s="162" t="s">
        <v>225</v>
      </c>
      <c r="B53" s="162"/>
      <c r="C53" s="162"/>
      <c r="D53" s="162"/>
      <c r="E53" s="162"/>
      <c r="F53" s="162"/>
      <c r="G53" s="67">
        <v>171</v>
      </c>
      <c r="H53" s="68"/>
      <c r="I53" s="68"/>
    </row>
    <row r="54" spans="1:9" ht="13.15" customHeight="1">
      <c r="A54" s="162" t="s">
        <v>226</v>
      </c>
      <c r="B54" s="162"/>
      <c r="C54" s="162"/>
      <c r="D54" s="162"/>
      <c r="E54" s="162"/>
      <c r="F54" s="162"/>
      <c r="G54" s="67">
        <v>172</v>
      </c>
      <c r="H54" s="68">
        <v>0</v>
      </c>
      <c r="I54" s="68"/>
    </row>
    <row r="55" spans="1:9" ht="30.6" customHeight="1">
      <c r="A55" s="154" t="s">
        <v>227</v>
      </c>
      <c r="B55" s="154"/>
      <c r="C55" s="154"/>
      <c r="D55" s="154"/>
      <c r="E55" s="154"/>
      <c r="F55" s="154"/>
      <c r="G55" s="67">
        <v>173</v>
      </c>
      <c r="H55" s="68"/>
      <c r="I55" s="68"/>
    </row>
    <row r="56" spans="1:9" ht="13.15" customHeight="1">
      <c r="A56" s="154" t="s">
        <v>228</v>
      </c>
      <c r="B56" s="154"/>
      <c r="C56" s="154"/>
      <c r="D56" s="154"/>
      <c r="E56" s="154"/>
      <c r="F56" s="154"/>
      <c r="G56" s="67">
        <v>174</v>
      </c>
      <c r="H56" s="68"/>
      <c r="I56" s="68"/>
    </row>
    <row r="57" spans="1:9" ht="28.9" customHeight="1">
      <c r="A57" s="154" t="s">
        <v>229</v>
      </c>
      <c r="B57" s="154"/>
      <c r="C57" s="154"/>
      <c r="D57" s="154"/>
      <c r="E57" s="154"/>
      <c r="F57" s="154"/>
      <c r="G57" s="67">
        <v>175</v>
      </c>
      <c r="H57" s="68"/>
      <c r="I57" s="68"/>
    </row>
    <row r="58" spans="1:9" ht="13.15" customHeight="1">
      <c r="A58" s="154" t="s">
        <v>230</v>
      </c>
      <c r="B58" s="154"/>
      <c r="C58" s="154"/>
      <c r="D58" s="154"/>
      <c r="E58" s="154"/>
      <c r="F58" s="154"/>
      <c r="G58" s="67">
        <v>176</v>
      </c>
      <c r="H58" s="68"/>
      <c r="I58" s="68"/>
    </row>
    <row r="59" spans="1:9" ht="13.15" customHeight="1">
      <c r="A59" s="150" t="s">
        <v>231</v>
      </c>
      <c r="B59" s="150"/>
      <c r="C59" s="150"/>
      <c r="D59" s="150"/>
      <c r="E59" s="150"/>
      <c r="F59" s="150"/>
      <c r="G59" s="69">
        <v>177</v>
      </c>
      <c r="H59" s="70">
        <f>H7+H36+H55+H56</f>
        <v>279408379</v>
      </c>
      <c r="I59" s="70">
        <f>I7+I36+I55+I56</f>
        <v>313555810</v>
      </c>
    </row>
    <row r="60" spans="1:9" ht="13.15" customHeight="1">
      <c r="A60" s="150" t="s">
        <v>232</v>
      </c>
      <c r="B60" s="150"/>
      <c r="C60" s="150"/>
      <c r="D60" s="150"/>
      <c r="E60" s="150"/>
      <c r="F60" s="150"/>
      <c r="G60" s="69">
        <v>178</v>
      </c>
      <c r="H60" s="70">
        <f>H13+H47+H57+H58</f>
        <v>215150102</v>
      </c>
      <c r="I60" s="70">
        <f>I13+I47+I57+I58</f>
        <v>233058458</v>
      </c>
    </row>
    <row r="61" spans="1:9" ht="13.15" customHeight="1">
      <c r="A61" s="150" t="s">
        <v>233</v>
      </c>
      <c r="B61" s="150"/>
      <c r="C61" s="150"/>
      <c r="D61" s="150"/>
      <c r="E61" s="150"/>
      <c r="F61" s="150"/>
      <c r="G61" s="69">
        <v>179</v>
      </c>
      <c r="H61" s="70">
        <f>H59-H60</f>
        <v>64258277</v>
      </c>
      <c r="I61" s="70">
        <f>I59-I60</f>
        <v>80497352</v>
      </c>
    </row>
    <row r="62" spans="1:9" ht="13.15" customHeight="1">
      <c r="A62" s="163" t="s">
        <v>234</v>
      </c>
      <c r="B62" s="163"/>
      <c r="C62" s="163"/>
      <c r="D62" s="163"/>
      <c r="E62" s="163"/>
      <c r="F62" s="163"/>
      <c r="G62" s="69">
        <v>180</v>
      </c>
      <c r="H62" s="70">
        <f>+IF((H59-H60)&gt;0,(H59-H60),0)</f>
        <v>64258277</v>
      </c>
      <c r="I62" s="70">
        <f>+IF((I59-I60)&gt;0,(I59-I60),0)</f>
        <v>80497352</v>
      </c>
    </row>
    <row r="63" spans="1:9" ht="13.15" customHeight="1">
      <c r="A63" s="163" t="s">
        <v>235</v>
      </c>
      <c r="B63" s="163"/>
      <c r="C63" s="163"/>
      <c r="D63" s="163"/>
      <c r="E63" s="163"/>
      <c r="F63" s="163"/>
      <c r="G63" s="69">
        <v>181</v>
      </c>
      <c r="H63" s="70">
        <f>+IF((H59-H60)&lt;0,(H59-H60),0)</f>
        <v>0</v>
      </c>
      <c r="I63" s="70">
        <f>+IF((I59-I60)&lt;0,(I59-I60),0)</f>
        <v>0</v>
      </c>
    </row>
    <row r="64" spans="1:9" ht="12.75" customHeight="1">
      <c r="A64" s="154" t="s">
        <v>236</v>
      </c>
      <c r="B64" s="154"/>
      <c r="C64" s="154"/>
      <c r="D64" s="154"/>
      <c r="E64" s="154"/>
      <c r="F64" s="154"/>
      <c r="G64" s="67">
        <v>182</v>
      </c>
      <c r="H64" s="68"/>
      <c r="I64" s="68"/>
    </row>
    <row r="65" spans="1:9" ht="13.15" customHeight="1">
      <c r="A65" s="150" t="s">
        <v>237</v>
      </c>
      <c r="B65" s="150"/>
      <c r="C65" s="150"/>
      <c r="D65" s="150"/>
      <c r="E65" s="150"/>
      <c r="F65" s="150"/>
      <c r="G65" s="69">
        <v>183</v>
      </c>
      <c r="H65" s="70">
        <f>H61-H64</f>
        <v>64258277</v>
      </c>
      <c r="I65" s="70">
        <f>I61-I64</f>
        <v>80497352</v>
      </c>
    </row>
    <row r="66" spans="1:9" ht="13.15" customHeight="1">
      <c r="A66" s="163" t="s">
        <v>238</v>
      </c>
      <c r="B66" s="163"/>
      <c r="C66" s="163"/>
      <c r="D66" s="163"/>
      <c r="E66" s="163"/>
      <c r="F66" s="163"/>
      <c r="G66" s="69">
        <v>184</v>
      </c>
      <c r="H66" s="70">
        <f>+IF((H61-H64)&gt;0,(H61-H64),0)</f>
        <v>64258277</v>
      </c>
      <c r="I66" s="70">
        <f>+IF((I61-I64)&gt;0,(I61-I64),0)</f>
        <v>80497352</v>
      </c>
    </row>
    <row r="67" spans="1:9" ht="13.15" customHeight="1">
      <c r="A67" s="164" t="s">
        <v>239</v>
      </c>
      <c r="B67" s="164"/>
      <c r="C67" s="164"/>
      <c r="D67" s="164"/>
      <c r="E67" s="164"/>
      <c r="F67" s="164"/>
      <c r="G67" s="77">
        <v>185</v>
      </c>
      <c r="H67" s="78">
        <f>+IF((H61-H64)&lt;0,(H61-H64),0)</f>
        <v>0</v>
      </c>
      <c r="I67" s="78">
        <f>+IF((I61-I64)&lt;0,(I61-I64),0)</f>
        <v>0</v>
      </c>
    </row>
    <row r="68" spans="1:9" ht="13.15" customHeight="1">
      <c r="A68" s="156" t="s">
        <v>240</v>
      </c>
      <c r="B68" s="156"/>
      <c r="C68" s="156"/>
      <c r="D68" s="156"/>
      <c r="E68" s="156"/>
      <c r="F68" s="156"/>
      <c r="G68" s="156"/>
      <c r="H68" s="156"/>
      <c r="I68" s="156"/>
    </row>
    <row r="69" spans="1:9" ht="25.9" customHeight="1">
      <c r="A69" s="150" t="s">
        <v>241</v>
      </c>
      <c r="B69" s="150"/>
      <c r="C69" s="150"/>
      <c r="D69" s="150"/>
      <c r="E69" s="150"/>
      <c r="F69" s="150"/>
      <c r="G69" s="69">
        <v>186</v>
      </c>
      <c r="H69" s="70">
        <f>H70-H71</f>
        <v>0</v>
      </c>
      <c r="I69" s="70">
        <f>I70-I71</f>
        <v>0</v>
      </c>
    </row>
    <row r="70" spans="1:9" ht="13.15" customHeight="1">
      <c r="A70" s="162" t="s">
        <v>242</v>
      </c>
      <c r="B70" s="162"/>
      <c r="C70" s="162"/>
      <c r="D70" s="162"/>
      <c r="E70" s="162"/>
      <c r="F70" s="162"/>
      <c r="G70" s="67">
        <v>187</v>
      </c>
      <c r="H70" s="68"/>
      <c r="I70" s="68"/>
    </row>
    <row r="71" spans="1:9" ht="13.15" customHeight="1">
      <c r="A71" s="162" t="s">
        <v>243</v>
      </c>
      <c r="B71" s="162"/>
      <c r="C71" s="162"/>
      <c r="D71" s="162"/>
      <c r="E71" s="162"/>
      <c r="F71" s="162"/>
      <c r="G71" s="67">
        <v>188</v>
      </c>
      <c r="H71" s="68"/>
      <c r="I71" s="68"/>
    </row>
    <row r="72" spans="1:9" ht="13.15" customHeight="1">
      <c r="A72" s="154" t="s">
        <v>244</v>
      </c>
      <c r="B72" s="154"/>
      <c r="C72" s="154"/>
      <c r="D72" s="154"/>
      <c r="E72" s="154"/>
      <c r="F72" s="154"/>
      <c r="G72" s="67">
        <v>189</v>
      </c>
      <c r="H72" s="68"/>
      <c r="I72" s="68"/>
    </row>
    <row r="73" spans="1:9" ht="13.15" customHeight="1">
      <c r="A73" s="163" t="s">
        <v>245</v>
      </c>
      <c r="B73" s="163"/>
      <c r="C73" s="163"/>
      <c r="D73" s="163"/>
      <c r="E73" s="163"/>
      <c r="F73" s="163"/>
      <c r="G73" s="69">
        <v>190</v>
      </c>
      <c r="H73" s="79"/>
      <c r="I73" s="79"/>
    </row>
    <row r="74" spans="1:9" ht="13.15" customHeight="1">
      <c r="A74" s="164" t="s">
        <v>246</v>
      </c>
      <c r="B74" s="164"/>
      <c r="C74" s="164"/>
      <c r="D74" s="164"/>
      <c r="E74" s="164"/>
      <c r="F74" s="164"/>
      <c r="G74" s="77">
        <v>191</v>
      </c>
      <c r="H74" s="80"/>
      <c r="I74" s="80"/>
    </row>
    <row r="75" spans="1:9" ht="13.15" customHeight="1">
      <c r="A75" s="156" t="s">
        <v>247</v>
      </c>
      <c r="B75" s="156"/>
      <c r="C75" s="156"/>
      <c r="D75" s="156"/>
      <c r="E75" s="156"/>
      <c r="F75" s="156"/>
      <c r="G75" s="156"/>
      <c r="H75" s="156"/>
      <c r="I75" s="156"/>
    </row>
    <row r="76" spans="1:9" ht="13.15" customHeight="1">
      <c r="A76" s="150" t="s">
        <v>248</v>
      </c>
      <c r="B76" s="150"/>
      <c r="C76" s="150"/>
      <c r="D76" s="150"/>
      <c r="E76" s="150"/>
      <c r="F76" s="150"/>
      <c r="G76" s="69">
        <v>192</v>
      </c>
      <c r="H76" s="79"/>
      <c r="I76" s="79"/>
    </row>
    <row r="77" spans="1:9" ht="13.15" customHeight="1">
      <c r="A77" s="165" t="s">
        <v>249</v>
      </c>
      <c r="B77" s="165"/>
      <c r="C77" s="165"/>
      <c r="D77" s="165"/>
      <c r="E77" s="165"/>
      <c r="F77" s="165"/>
      <c r="G77" s="81">
        <v>193</v>
      </c>
      <c r="H77" s="82"/>
      <c r="I77" s="82"/>
    </row>
    <row r="78" spans="1:9" ht="13.15" customHeight="1">
      <c r="A78" s="165" t="s">
        <v>250</v>
      </c>
      <c r="B78" s="165"/>
      <c r="C78" s="165"/>
      <c r="D78" s="165"/>
      <c r="E78" s="165"/>
      <c r="F78" s="165"/>
      <c r="G78" s="81">
        <v>194</v>
      </c>
      <c r="H78" s="82"/>
      <c r="I78" s="82"/>
    </row>
    <row r="79" spans="1:9" ht="13.15" customHeight="1">
      <c r="A79" s="150" t="s">
        <v>251</v>
      </c>
      <c r="B79" s="150"/>
      <c r="C79" s="150"/>
      <c r="D79" s="150"/>
      <c r="E79" s="150"/>
      <c r="F79" s="150"/>
      <c r="G79" s="69">
        <v>195</v>
      </c>
      <c r="H79" s="79"/>
      <c r="I79" s="79"/>
    </row>
    <row r="80" spans="1:9" ht="13.15" customHeight="1">
      <c r="A80" s="150" t="s">
        <v>252</v>
      </c>
      <c r="B80" s="150"/>
      <c r="C80" s="150"/>
      <c r="D80" s="150"/>
      <c r="E80" s="150"/>
      <c r="F80" s="150"/>
      <c r="G80" s="69">
        <v>196</v>
      </c>
      <c r="H80" s="79"/>
      <c r="I80" s="79"/>
    </row>
    <row r="81" spans="1:9" ht="13.15" customHeight="1">
      <c r="A81" s="163" t="s">
        <v>253</v>
      </c>
      <c r="B81" s="163"/>
      <c r="C81" s="163"/>
      <c r="D81" s="163"/>
      <c r="E81" s="163"/>
      <c r="F81" s="163"/>
      <c r="G81" s="69">
        <v>197</v>
      </c>
      <c r="H81" s="79"/>
      <c r="I81" s="79"/>
    </row>
    <row r="82" spans="1:9" ht="13.15" customHeight="1">
      <c r="A82" s="164" t="s">
        <v>254</v>
      </c>
      <c r="B82" s="164"/>
      <c r="C82" s="164"/>
      <c r="D82" s="164"/>
      <c r="E82" s="164"/>
      <c r="F82" s="164"/>
      <c r="G82" s="77">
        <v>198</v>
      </c>
      <c r="H82" s="80"/>
      <c r="I82" s="80"/>
    </row>
    <row r="83" spans="1:9" ht="13.15" customHeight="1">
      <c r="A83" s="156" t="s">
        <v>255</v>
      </c>
      <c r="B83" s="156"/>
      <c r="C83" s="156"/>
      <c r="D83" s="156"/>
      <c r="E83" s="156"/>
      <c r="F83" s="156"/>
      <c r="G83" s="156"/>
      <c r="H83" s="156"/>
      <c r="I83" s="156"/>
    </row>
    <row r="84" spans="1:9" ht="13.15" customHeight="1">
      <c r="A84" s="166" t="s">
        <v>256</v>
      </c>
      <c r="B84" s="166"/>
      <c r="C84" s="166"/>
      <c r="D84" s="166"/>
      <c r="E84" s="166"/>
      <c r="F84" s="166"/>
      <c r="G84" s="69">
        <v>199</v>
      </c>
      <c r="H84" s="83">
        <f>H85+H86</f>
        <v>64258277</v>
      </c>
      <c r="I84" s="83">
        <f>I85+I86</f>
        <v>80497352</v>
      </c>
    </row>
    <row r="85" spans="1:9" ht="13.15" customHeight="1">
      <c r="A85" s="167" t="s">
        <v>257</v>
      </c>
      <c r="B85" s="167"/>
      <c r="C85" s="167"/>
      <c r="D85" s="167"/>
      <c r="E85" s="167"/>
      <c r="F85" s="167"/>
      <c r="G85" s="67">
        <v>200</v>
      </c>
      <c r="H85" s="84">
        <v>64258277</v>
      </c>
      <c r="I85" s="84">
        <v>80497352</v>
      </c>
    </row>
    <row r="86" spans="1:9" ht="12.75" customHeight="1">
      <c r="A86" s="168" t="s">
        <v>258</v>
      </c>
      <c r="B86" s="168"/>
      <c r="C86" s="168"/>
      <c r="D86" s="168"/>
      <c r="E86" s="168"/>
      <c r="F86" s="168"/>
      <c r="G86" s="71">
        <v>201</v>
      </c>
      <c r="H86" s="85"/>
      <c r="I86" s="85"/>
    </row>
    <row r="87" spans="1:9" ht="13.15" customHeight="1">
      <c r="A87" s="169" t="s">
        <v>259</v>
      </c>
      <c r="B87" s="169"/>
      <c r="C87" s="169"/>
      <c r="D87" s="169"/>
      <c r="E87" s="169"/>
      <c r="F87" s="169"/>
      <c r="G87" s="169"/>
      <c r="H87" s="169"/>
      <c r="I87" s="169"/>
    </row>
    <row r="88" spans="1:9" ht="13.15" customHeight="1">
      <c r="A88" s="170" t="s">
        <v>260</v>
      </c>
      <c r="B88" s="170"/>
      <c r="C88" s="170"/>
      <c r="D88" s="170"/>
      <c r="E88" s="170"/>
      <c r="F88" s="170"/>
      <c r="G88" s="67">
        <v>202</v>
      </c>
      <c r="H88" s="84">
        <v>64258277</v>
      </c>
      <c r="I88" s="84">
        <v>80497352</v>
      </c>
    </row>
    <row r="89" spans="1:9" ht="24.6" customHeight="1">
      <c r="A89" s="171" t="s">
        <v>261</v>
      </c>
      <c r="B89" s="171"/>
      <c r="C89" s="171"/>
      <c r="D89" s="171"/>
      <c r="E89" s="171"/>
      <c r="F89" s="171"/>
      <c r="G89" s="69">
        <v>203</v>
      </c>
      <c r="H89" s="83">
        <f>SUM(H90:H97)</f>
        <v>172392</v>
      </c>
      <c r="I89" s="83">
        <f>SUM(I90:I97)</f>
        <v>679060</v>
      </c>
    </row>
    <row r="90" spans="1:9" ht="13.15" customHeight="1">
      <c r="A90" s="162" t="s">
        <v>262</v>
      </c>
      <c r="B90" s="162"/>
      <c r="C90" s="162"/>
      <c r="D90" s="162"/>
      <c r="E90" s="162"/>
      <c r="F90" s="162"/>
      <c r="G90" s="67">
        <v>204</v>
      </c>
      <c r="H90" s="84"/>
      <c r="I90" s="84"/>
    </row>
    <row r="91" spans="1:9" ht="21.6" customHeight="1">
      <c r="A91" s="162" t="s">
        <v>263</v>
      </c>
      <c r="B91" s="162"/>
      <c r="C91" s="162"/>
      <c r="D91" s="162"/>
      <c r="E91" s="162"/>
      <c r="F91" s="162"/>
      <c r="G91" s="67">
        <v>205</v>
      </c>
      <c r="H91" s="84"/>
      <c r="I91" s="84"/>
    </row>
    <row r="92" spans="1:9" ht="21.6" customHeight="1">
      <c r="A92" s="162" t="s">
        <v>264</v>
      </c>
      <c r="B92" s="162"/>
      <c r="C92" s="162"/>
      <c r="D92" s="162"/>
      <c r="E92" s="162"/>
      <c r="F92" s="162"/>
      <c r="G92" s="67">
        <v>206</v>
      </c>
      <c r="H92" s="84">
        <v>172392</v>
      </c>
      <c r="I92" s="84">
        <v>679060</v>
      </c>
    </row>
    <row r="93" spans="1:9" ht="13.15" customHeight="1">
      <c r="A93" s="162" t="s">
        <v>265</v>
      </c>
      <c r="B93" s="162"/>
      <c r="C93" s="162"/>
      <c r="D93" s="162"/>
      <c r="E93" s="162"/>
      <c r="F93" s="162"/>
      <c r="G93" s="67">
        <v>207</v>
      </c>
      <c r="H93" s="84"/>
      <c r="I93" s="84"/>
    </row>
    <row r="94" spans="1:9" ht="13.15" customHeight="1">
      <c r="A94" s="162" t="s">
        <v>266</v>
      </c>
      <c r="B94" s="162"/>
      <c r="C94" s="162"/>
      <c r="D94" s="162"/>
      <c r="E94" s="162"/>
      <c r="F94" s="162"/>
      <c r="G94" s="67">
        <v>208</v>
      </c>
      <c r="H94" s="84"/>
      <c r="I94" s="84"/>
    </row>
    <row r="95" spans="1:9" ht="20.45" customHeight="1">
      <c r="A95" s="162" t="s">
        <v>267</v>
      </c>
      <c r="B95" s="162"/>
      <c r="C95" s="162"/>
      <c r="D95" s="162"/>
      <c r="E95" s="162"/>
      <c r="F95" s="162"/>
      <c r="G95" s="67">
        <v>209</v>
      </c>
      <c r="H95" s="84"/>
      <c r="I95" s="84"/>
    </row>
    <row r="96" spans="1:9" ht="13.15" customHeight="1">
      <c r="A96" s="162" t="s">
        <v>268</v>
      </c>
      <c r="B96" s="162"/>
      <c r="C96" s="162"/>
      <c r="D96" s="162"/>
      <c r="E96" s="162"/>
      <c r="F96" s="162"/>
      <c r="G96" s="67">
        <v>210</v>
      </c>
      <c r="H96" s="84"/>
      <c r="I96" s="84"/>
    </row>
    <row r="97" spans="1:9" ht="13.15" customHeight="1">
      <c r="A97" s="162" t="s">
        <v>269</v>
      </c>
      <c r="B97" s="162"/>
      <c r="C97" s="162"/>
      <c r="D97" s="162"/>
      <c r="E97" s="162"/>
      <c r="F97" s="162"/>
      <c r="G97" s="67">
        <v>211</v>
      </c>
      <c r="H97" s="84"/>
      <c r="I97" s="84"/>
    </row>
    <row r="98" spans="1:9" ht="13.15" customHeight="1">
      <c r="A98" s="170" t="s">
        <v>270</v>
      </c>
      <c r="B98" s="170"/>
      <c r="C98" s="170"/>
      <c r="D98" s="170"/>
      <c r="E98" s="170"/>
      <c r="F98" s="170"/>
      <c r="G98" s="67">
        <v>212</v>
      </c>
      <c r="H98" s="84">
        <v>31031</v>
      </c>
      <c r="I98" s="84">
        <v>122231</v>
      </c>
    </row>
    <row r="99" spans="1:9" ht="27.6" customHeight="1">
      <c r="A99" s="171" t="s">
        <v>271</v>
      </c>
      <c r="B99" s="171"/>
      <c r="C99" s="171"/>
      <c r="D99" s="171"/>
      <c r="E99" s="171"/>
      <c r="F99" s="171"/>
      <c r="G99" s="69">
        <v>213</v>
      </c>
      <c r="H99" s="83">
        <f>H89-H98</f>
        <v>141361</v>
      </c>
      <c r="I99" s="83">
        <f>I89-I98</f>
        <v>556829</v>
      </c>
    </row>
    <row r="100" spans="1:9" ht="13.15" customHeight="1">
      <c r="A100" s="172" t="s">
        <v>272</v>
      </c>
      <c r="B100" s="172"/>
      <c r="C100" s="172"/>
      <c r="D100" s="172"/>
      <c r="E100" s="172"/>
      <c r="F100" s="172"/>
      <c r="G100" s="77">
        <v>214</v>
      </c>
      <c r="H100" s="86">
        <f>H88+H99</f>
        <v>64399638</v>
      </c>
      <c r="I100" s="86">
        <f>I88+I99</f>
        <v>81054181</v>
      </c>
    </row>
    <row r="101" spans="1:9" ht="13.15" customHeight="1">
      <c r="A101" s="156" t="s">
        <v>273</v>
      </c>
      <c r="B101" s="156"/>
      <c r="C101" s="156"/>
      <c r="D101" s="156"/>
      <c r="E101" s="156"/>
      <c r="F101" s="156"/>
      <c r="G101" s="156"/>
      <c r="H101" s="156"/>
      <c r="I101" s="156"/>
    </row>
    <row r="102" spans="1:9" ht="13.15" customHeight="1">
      <c r="A102" s="166" t="s">
        <v>274</v>
      </c>
      <c r="B102" s="166"/>
      <c r="C102" s="166"/>
      <c r="D102" s="166"/>
      <c r="E102" s="166"/>
      <c r="F102" s="166"/>
      <c r="G102" s="69">
        <v>215</v>
      </c>
      <c r="H102" s="83">
        <f>H103+H104</f>
        <v>0</v>
      </c>
      <c r="I102" s="83">
        <f>I103+I104</f>
        <v>0</v>
      </c>
    </row>
    <row r="103" spans="1:9" ht="13.15" customHeight="1">
      <c r="A103" s="167" t="s">
        <v>275</v>
      </c>
      <c r="B103" s="167"/>
      <c r="C103" s="167"/>
      <c r="D103" s="167"/>
      <c r="E103" s="167"/>
      <c r="F103" s="167"/>
      <c r="G103" s="67">
        <v>216</v>
      </c>
      <c r="H103" s="84">
        <v>0</v>
      </c>
      <c r="I103" s="84">
        <v>0</v>
      </c>
    </row>
    <row r="104" spans="1:9" ht="13.15" customHeight="1">
      <c r="A104" s="168" t="s">
        <v>276</v>
      </c>
      <c r="B104" s="168"/>
      <c r="C104" s="168"/>
      <c r="D104" s="168"/>
      <c r="E104" s="168"/>
      <c r="F104" s="168"/>
      <c r="G104" s="71">
        <v>217</v>
      </c>
      <c r="H104" s="85"/>
      <c r="I104" s="85"/>
    </row>
  </sheetData>
  <sheetProtection sheet="1" objects="1" scenarios="1"/>
  <mergeCells count="104">
    <mergeCell ref="A100:F100"/>
    <mergeCell ref="A101:I101"/>
    <mergeCell ref="A102:F102"/>
    <mergeCell ref="A103:F103"/>
    <mergeCell ref="A104:F104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82:F82"/>
    <mergeCell ref="A83:I83"/>
    <mergeCell ref="A84:F84"/>
    <mergeCell ref="A85:F85"/>
    <mergeCell ref="A86:F86"/>
    <mergeCell ref="A87:I87"/>
    <mergeCell ref="A88:F88"/>
    <mergeCell ref="A89:F89"/>
    <mergeCell ref="A90:F90"/>
    <mergeCell ref="A73:F73"/>
    <mergeCell ref="A74:F74"/>
    <mergeCell ref="A75:I75"/>
    <mergeCell ref="A76:F76"/>
    <mergeCell ref="A77:F77"/>
    <mergeCell ref="A78:F78"/>
    <mergeCell ref="A79:F79"/>
    <mergeCell ref="A80:F80"/>
    <mergeCell ref="A81:F81"/>
    <mergeCell ref="A64:F64"/>
    <mergeCell ref="A65:F65"/>
    <mergeCell ref="A66:F66"/>
    <mergeCell ref="A67:F67"/>
    <mergeCell ref="A68:I68"/>
    <mergeCell ref="A69:F69"/>
    <mergeCell ref="A70:F70"/>
    <mergeCell ref="A71:F71"/>
    <mergeCell ref="A72:F72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F7"/>
    <mergeCell ref="A8:F8"/>
    <mergeCell ref="A9:F9"/>
  </mergeCells>
  <dataValidations count="2">
    <dataValidation type="whole" operator="notEqual" allowBlank="1" showInputMessage="1" showErrorMessage="1" errorTitle="Pogrešan upis" error="Dopušten je upis samo cjelobrojnih vrijednosti" sqref="H14:I14 H25:I34 H53:I53 H61:I61 H64:I65 H69:I69 H72:I72 H76:I76 H79:I80 H84:I86 H88:I100 H102:I104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7:I13 H15:I24 H35:I52 H54:I60 H62:I63 H66:I67 H70:I71 H73:I74 H77:I78 H81:I82">
      <formula1>0</formula1>
      <formula2>0</formula2>
    </dataValidation>
  </dataValidations>
  <pageMargins left="0.75" right="0.17013888888888901" top="1" bottom="1" header="0.51180555555555496" footer="0.51180555555555496"/>
  <pageSetup paperSize="9" scale="90" firstPageNumber="0" orientation="portrait" r:id="rId1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workbookViewId="0">
      <selection activeCell="A2" sqref="A2"/>
    </sheetView>
  </sheetViews>
  <sheetFormatPr defaultRowHeight="12.75"/>
  <cols>
    <col min="1" max="7" width="8.7109375" customWidth="1"/>
    <col min="8" max="9" width="16.28515625" customWidth="1"/>
    <col min="10" max="1025" width="8.7109375" customWidth="1"/>
  </cols>
  <sheetData>
    <row r="1" spans="1:9" ht="13.15" customHeight="1">
      <c r="A1" s="142" t="s">
        <v>277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174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58</v>
      </c>
      <c r="B3" s="144"/>
      <c r="C3" s="144"/>
      <c r="D3" s="144"/>
      <c r="E3" s="144"/>
      <c r="F3" s="144"/>
      <c r="G3" s="144"/>
      <c r="H3" s="144"/>
      <c r="I3" s="144"/>
    </row>
    <row r="4" spans="1:9" ht="12.75" customHeight="1">
      <c r="A4" s="173" t="s">
        <v>175</v>
      </c>
      <c r="B4" s="173"/>
      <c r="C4" s="173"/>
      <c r="D4" s="173"/>
      <c r="E4" s="173"/>
      <c r="F4" s="173"/>
      <c r="G4" s="173"/>
      <c r="H4" s="173"/>
      <c r="I4" s="173"/>
    </row>
    <row r="5" spans="1:9" ht="31.15" customHeight="1">
      <c r="A5" s="174" t="s">
        <v>60</v>
      </c>
      <c r="B5" s="174"/>
      <c r="C5" s="174"/>
      <c r="D5" s="174"/>
      <c r="E5" s="174"/>
      <c r="F5" s="174"/>
      <c r="G5" s="87" t="s">
        <v>278</v>
      </c>
      <c r="H5" s="64" t="s">
        <v>177</v>
      </c>
      <c r="I5" s="64" t="s">
        <v>178</v>
      </c>
    </row>
    <row r="6" spans="1:9">
      <c r="A6" s="175">
        <v>1</v>
      </c>
      <c r="B6" s="175"/>
      <c r="C6" s="175"/>
      <c r="D6" s="175"/>
      <c r="E6" s="175"/>
      <c r="F6" s="175"/>
      <c r="G6" s="66">
        <v>2</v>
      </c>
      <c r="H6" s="66" t="s">
        <v>279</v>
      </c>
      <c r="I6" s="66" t="s">
        <v>280</v>
      </c>
    </row>
    <row r="7" spans="1:9">
      <c r="A7" s="176" t="s">
        <v>281</v>
      </c>
      <c r="B7" s="176"/>
      <c r="C7" s="176"/>
      <c r="D7" s="176"/>
      <c r="E7" s="176"/>
      <c r="F7" s="176"/>
      <c r="G7" s="176"/>
      <c r="H7" s="176"/>
      <c r="I7" s="176"/>
    </row>
    <row r="8" spans="1:9" ht="12.75" customHeight="1">
      <c r="A8" s="177" t="s">
        <v>282</v>
      </c>
      <c r="B8" s="177"/>
      <c r="C8" s="177"/>
      <c r="D8" s="177"/>
      <c r="E8" s="177"/>
      <c r="F8" s="177"/>
      <c r="G8" s="88">
        <v>1</v>
      </c>
      <c r="H8" s="89">
        <v>64258277</v>
      </c>
      <c r="I8" s="89">
        <v>80497352</v>
      </c>
    </row>
    <row r="9" spans="1:9" ht="12.75" customHeight="1">
      <c r="A9" s="163" t="s">
        <v>283</v>
      </c>
      <c r="B9" s="163"/>
      <c r="C9" s="163"/>
      <c r="D9" s="163"/>
      <c r="E9" s="163"/>
      <c r="F9" s="163"/>
      <c r="G9" s="69">
        <v>2</v>
      </c>
      <c r="H9" s="90">
        <f>H10+H11+H12+H13+H14+H15+H16+H17</f>
        <v>48308345</v>
      </c>
      <c r="I9" s="90">
        <f>I10+I11+I12+I13+I14+I15+I16+I17</f>
        <v>62413886</v>
      </c>
    </row>
    <row r="10" spans="1:9" ht="12.75" customHeight="1">
      <c r="A10" s="178" t="s">
        <v>284</v>
      </c>
      <c r="B10" s="178"/>
      <c r="C10" s="178"/>
      <c r="D10" s="178"/>
      <c r="E10" s="178"/>
      <c r="F10" s="178"/>
      <c r="G10" s="81">
        <v>3</v>
      </c>
      <c r="H10" s="91">
        <v>48308345</v>
      </c>
      <c r="I10" s="91">
        <v>62413886</v>
      </c>
    </row>
    <row r="11" spans="1:9" ht="31.15" customHeight="1">
      <c r="A11" s="178" t="s">
        <v>285</v>
      </c>
      <c r="B11" s="178"/>
      <c r="C11" s="178"/>
      <c r="D11" s="178"/>
      <c r="E11" s="178"/>
      <c r="F11" s="178"/>
      <c r="G11" s="81">
        <v>4</v>
      </c>
      <c r="H11" s="91"/>
      <c r="I11" s="91"/>
    </row>
    <row r="12" spans="1:9" ht="28.15" customHeight="1">
      <c r="A12" s="178" t="s">
        <v>286</v>
      </c>
      <c r="B12" s="178"/>
      <c r="C12" s="178"/>
      <c r="D12" s="178"/>
      <c r="E12" s="178"/>
      <c r="F12" s="178"/>
      <c r="G12" s="81">
        <v>5</v>
      </c>
      <c r="H12" s="91"/>
      <c r="I12" s="91"/>
    </row>
    <row r="13" spans="1:9" ht="12.75" customHeight="1">
      <c r="A13" s="178" t="s">
        <v>287</v>
      </c>
      <c r="B13" s="178"/>
      <c r="C13" s="178"/>
      <c r="D13" s="178"/>
      <c r="E13" s="178"/>
      <c r="F13" s="178"/>
      <c r="G13" s="81">
        <v>6</v>
      </c>
      <c r="H13" s="91"/>
      <c r="I13" s="91"/>
    </row>
    <row r="14" spans="1:9" ht="12.75" customHeight="1">
      <c r="A14" s="178" t="s">
        <v>288</v>
      </c>
      <c r="B14" s="178"/>
      <c r="C14" s="178"/>
      <c r="D14" s="178"/>
      <c r="E14" s="178"/>
      <c r="F14" s="178"/>
      <c r="G14" s="81">
        <v>7</v>
      </c>
      <c r="H14" s="91"/>
      <c r="I14" s="91"/>
    </row>
    <row r="15" spans="1:9" ht="12.75" customHeight="1">
      <c r="A15" s="178" t="s">
        <v>289</v>
      </c>
      <c r="B15" s="178"/>
      <c r="C15" s="178"/>
      <c r="D15" s="178"/>
      <c r="E15" s="178"/>
      <c r="F15" s="178"/>
      <c r="G15" s="81">
        <v>8</v>
      </c>
      <c r="H15" s="91"/>
      <c r="I15" s="91"/>
    </row>
    <row r="16" spans="1:9" ht="12.75" customHeight="1">
      <c r="A16" s="178" t="s">
        <v>290</v>
      </c>
      <c r="B16" s="178"/>
      <c r="C16" s="178"/>
      <c r="D16" s="178"/>
      <c r="E16" s="178"/>
      <c r="F16" s="178"/>
      <c r="G16" s="81">
        <v>9</v>
      </c>
      <c r="H16" s="91"/>
      <c r="I16" s="91"/>
    </row>
    <row r="17" spans="1:9" ht="27.6" customHeight="1">
      <c r="A17" s="178" t="s">
        <v>291</v>
      </c>
      <c r="B17" s="178"/>
      <c r="C17" s="178"/>
      <c r="D17" s="178"/>
      <c r="E17" s="178"/>
      <c r="F17" s="178"/>
      <c r="G17" s="81">
        <v>10</v>
      </c>
      <c r="H17" s="91"/>
      <c r="I17" s="91"/>
    </row>
    <row r="18" spans="1:9" ht="29.45" customHeight="1">
      <c r="A18" s="171" t="s">
        <v>292</v>
      </c>
      <c r="B18" s="171"/>
      <c r="C18" s="171"/>
      <c r="D18" s="171"/>
      <c r="E18" s="171"/>
      <c r="F18" s="171"/>
      <c r="G18" s="69">
        <v>11</v>
      </c>
      <c r="H18" s="90">
        <f>H8+H9</f>
        <v>112566622</v>
      </c>
      <c r="I18" s="90">
        <f>I8+I9</f>
        <v>142911238</v>
      </c>
    </row>
    <row r="19" spans="1:9" ht="12.75" customHeight="1">
      <c r="A19" s="163" t="s">
        <v>293</v>
      </c>
      <c r="B19" s="163"/>
      <c r="C19" s="163"/>
      <c r="D19" s="163"/>
      <c r="E19" s="163"/>
      <c r="F19" s="163"/>
      <c r="G19" s="69">
        <v>12</v>
      </c>
      <c r="H19" s="90">
        <f>H20+H21+H22+H23</f>
        <v>-11449133</v>
      </c>
      <c r="I19" s="90">
        <f>I20+I21+I22+I23</f>
        <v>3977778</v>
      </c>
    </row>
    <row r="20" spans="1:9" ht="12.75" customHeight="1">
      <c r="A20" s="178" t="s">
        <v>294</v>
      </c>
      <c r="B20" s="178"/>
      <c r="C20" s="178"/>
      <c r="D20" s="178"/>
      <c r="E20" s="178"/>
      <c r="F20" s="178"/>
      <c r="G20" s="81">
        <v>13</v>
      </c>
      <c r="H20" s="91">
        <v>-23607915</v>
      </c>
      <c r="I20" s="91">
        <v>2510096</v>
      </c>
    </row>
    <row r="21" spans="1:9" ht="12.75" customHeight="1">
      <c r="A21" s="178" t="s">
        <v>295</v>
      </c>
      <c r="B21" s="178"/>
      <c r="C21" s="178"/>
      <c r="D21" s="178"/>
      <c r="E21" s="178"/>
      <c r="F21" s="178"/>
      <c r="G21" s="81">
        <v>14</v>
      </c>
      <c r="H21" s="91">
        <v>-822222</v>
      </c>
      <c r="I21" s="91">
        <v>280430</v>
      </c>
    </row>
    <row r="22" spans="1:9" ht="12.75" customHeight="1">
      <c r="A22" s="178" t="s">
        <v>296</v>
      </c>
      <c r="B22" s="178"/>
      <c r="C22" s="178"/>
      <c r="D22" s="178"/>
      <c r="E22" s="178"/>
      <c r="F22" s="178"/>
      <c r="G22" s="81">
        <v>15</v>
      </c>
      <c r="H22" s="91">
        <v>-418087</v>
      </c>
      <c r="I22" s="91">
        <v>344978</v>
      </c>
    </row>
    <row r="23" spans="1:9" ht="12.75" customHeight="1">
      <c r="A23" s="178" t="s">
        <v>297</v>
      </c>
      <c r="B23" s="178"/>
      <c r="C23" s="178"/>
      <c r="D23" s="178"/>
      <c r="E23" s="178"/>
      <c r="F23" s="178"/>
      <c r="G23" s="81">
        <v>16</v>
      </c>
      <c r="H23" s="91">
        <v>13399091</v>
      </c>
      <c r="I23" s="91">
        <v>842274</v>
      </c>
    </row>
    <row r="24" spans="1:9" ht="12.75" customHeight="1">
      <c r="A24" s="171" t="s">
        <v>298</v>
      </c>
      <c r="B24" s="171"/>
      <c r="C24" s="171"/>
      <c r="D24" s="171"/>
      <c r="E24" s="171"/>
      <c r="F24" s="171"/>
      <c r="G24" s="69">
        <v>17</v>
      </c>
      <c r="H24" s="90">
        <f>H18+H19</f>
        <v>101117489</v>
      </c>
      <c r="I24" s="90">
        <f>I18+I19</f>
        <v>146889016</v>
      </c>
    </row>
    <row r="25" spans="1:9" ht="12.75" customHeight="1">
      <c r="A25" s="162" t="s">
        <v>299</v>
      </c>
      <c r="B25" s="162"/>
      <c r="C25" s="162"/>
      <c r="D25" s="162"/>
      <c r="E25" s="162"/>
      <c r="F25" s="162"/>
      <c r="G25" s="81">
        <v>18</v>
      </c>
      <c r="H25" s="91"/>
      <c r="I25" s="91"/>
    </row>
    <row r="26" spans="1:9" ht="12.75" customHeight="1">
      <c r="A26" s="162" t="s">
        <v>300</v>
      </c>
      <c r="B26" s="162"/>
      <c r="C26" s="162"/>
      <c r="D26" s="162"/>
      <c r="E26" s="162"/>
      <c r="F26" s="162"/>
      <c r="G26" s="81">
        <v>19</v>
      </c>
      <c r="H26" s="91"/>
      <c r="I26" s="91">
        <v>0</v>
      </c>
    </row>
    <row r="27" spans="1:9" ht="28.9" customHeight="1">
      <c r="A27" s="179" t="s">
        <v>301</v>
      </c>
      <c r="B27" s="179"/>
      <c r="C27" s="179"/>
      <c r="D27" s="179"/>
      <c r="E27" s="179"/>
      <c r="F27" s="179"/>
      <c r="G27" s="77">
        <v>20</v>
      </c>
      <c r="H27" s="92">
        <f>H24+H25+H26</f>
        <v>101117489</v>
      </c>
      <c r="I27" s="92">
        <f>I24+I25+I26</f>
        <v>146889016</v>
      </c>
    </row>
    <row r="28" spans="1:9">
      <c r="A28" s="176" t="s">
        <v>302</v>
      </c>
      <c r="B28" s="176"/>
      <c r="C28" s="176"/>
      <c r="D28" s="176"/>
      <c r="E28" s="176"/>
      <c r="F28" s="176"/>
      <c r="G28" s="176"/>
      <c r="H28" s="176"/>
      <c r="I28" s="176"/>
    </row>
    <row r="29" spans="1:9" ht="23.45" customHeight="1">
      <c r="A29" s="177" t="s">
        <v>303</v>
      </c>
      <c r="B29" s="177"/>
      <c r="C29" s="177"/>
      <c r="D29" s="177"/>
      <c r="E29" s="177"/>
      <c r="F29" s="177"/>
      <c r="G29" s="88">
        <v>21</v>
      </c>
      <c r="H29" s="93"/>
      <c r="I29" s="93"/>
    </row>
    <row r="30" spans="1:9" ht="12.75" customHeight="1">
      <c r="A30" s="162" t="s">
        <v>304</v>
      </c>
      <c r="B30" s="162"/>
      <c r="C30" s="162"/>
      <c r="D30" s="162"/>
      <c r="E30" s="162"/>
      <c r="F30" s="162"/>
      <c r="G30" s="81">
        <v>22</v>
      </c>
      <c r="H30" s="84"/>
      <c r="I30" s="84"/>
    </row>
    <row r="31" spans="1:9" ht="12.75" customHeight="1">
      <c r="A31" s="162" t="s">
        <v>305</v>
      </c>
      <c r="B31" s="162"/>
      <c r="C31" s="162"/>
      <c r="D31" s="162"/>
      <c r="E31" s="162"/>
      <c r="F31" s="162"/>
      <c r="G31" s="81">
        <v>23</v>
      </c>
      <c r="H31" s="84"/>
      <c r="I31" s="84"/>
    </row>
    <row r="32" spans="1:9" ht="12.75" customHeight="1">
      <c r="A32" s="162" t="s">
        <v>306</v>
      </c>
      <c r="B32" s="162"/>
      <c r="C32" s="162"/>
      <c r="D32" s="162"/>
      <c r="E32" s="162"/>
      <c r="F32" s="162"/>
      <c r="G32" s="81">
        <v>24</v>
      </c>
      <c r="H32" s="84"/>
      <c r="I32" s="84"/>
    </row>
    <row r="33" spans="1:9" ht="12.75" customHeight="1">
      <c r="A33" s="162" t="s">
        <v>307</v>
      </c>
      <c r="B33" s="162"/>
      <c r="C33" s="162"/>
      <c r="D33" s="162"/>
      <c r="E33" s="162"/>
      <c r="F33" s="162"/>
      <c r="G33" s="81">
        <v>25</v>
      </c>
      <c r="H33" s="84"/>
      <c r="I33" s="84"/>
    </row>
    <row r="34" spans="1:9" ht="12.75" customHeight="1">
      <c r="A34" s="162" t="s">
        <v>308</v>
      </c>
      <c r="B34" s="162"/>
      <c r="C34" s="162"/>
      <c r="D34" s="162"/>
      <c r="E34" s="162"/>
      <c r="F34" s="162"/>
      <c r="G34" s="81">
        <v>26</v>
      </c>
      <c r="H34" s="84">
        <v>789447</v>
      </c>
      <c r="I34" s="84">
        <v>799923</v>
      </c>
    </row>
    <row r="35" spans="1:9" ht="27.6" customHeight="1">
      <c r="A35" s="171" t="s">
        <v>309</v>
      </c>
      <c r="B35" s="171"/>
      <c r="C35" s="171"/>
      <c r="D35" s="171"/>
      <c r="E35" s="171"/>
      <c r="F35" s="171"/>
      <c r="G35" s="69">
        <v>27</v>
      </c>
      <c r="H35" s="83">
        <f>H29+H30+H31+H32+H33+H34</f>
        <v>789447</v>
      </c>
      <c r="I35" s="83">
        <f>I29+I30+I31+I32+I33+I34</f>
        <v>799923</v>
      </c>
    </row>
    <row r="36" spans="1:9" ht="26.45" customHeight="1">
      <c r="A36" s="162" t="s">
        <v>310</v>
      </c>
      <c r="B36" s="162"/>
      <c r="C36" s="162"/>
      <c r="D36" s="162"/>
      <c r="E36" s="162"/>
      <c r="F36" s="162"/>
      <c r="G36" s="81">
        <v>28</v>
      </c>
      <c r="H36" s="84">
        <v>-163328102</v>
      </c>
      <c r="I36" s="84">
        <v>-32620574</v>
      </c>
    </row>
    <row r="37" spans="1:9" ht="12.75" customHeight="1">
      <c r="A37" s="162" t="s">
        <v>311</v>
      </c>
      <c r="B37" s="162"/>
      <c r="C37" s="162"/>
      <c r="D37" s="162"/>
      <c r="E37" s="162"/>
      <c r="F37" s="162"/>
      <c r="G37" s="81">
        <v>29</v>
      </c>
      <c r="H37" s="84"/>
      <c r="I37" s="84"/>
    </row>
    <row r="38" spans="1:9" ht="12.75" customHeight="1">
      <c r="A38" s="162" t="s">
        <v>312</v>
      </c>
      <c r="B38" s="162"/>
      <c r="C38" s="162"/>
      <c r="D38" s="162"/>
      <c r="E38" s="162"/>
      <c r="F38" s="162"/>
      <c r="G38" s="81">
        <v>30</v>
      </c>
      <c r="H38" s="84"/>
      <c r="I38" s="84"/>
    </row>
    <row r="39" spans="1:9" ht="12.75" customHeight="1">
      <c r="A39" s="162" t="s">
        <v>313</v>
      </c>
      <c r="B39" s="162"/>
      <c r="C39" s="162"/>
      <c r="D39" s="162"/>
      <c r="E39" s="162"/>
      <c r="F39" s="162"/>
      <c r="G39" s="81">
        <v>31</v>
      </c>
      <c r="H39" s="84"/>
      <c r="I39" s="84"/>
    </row>
    <row r="40" spans="1:9" ht="12.75" customHeight="1">
      <c r="A40" s="162" t="s">
        <v>314</v>
      </c>
      <c r="B40" s="162"/>
      <c r="C40" s="162"/>
      <c r="D40" s="162"/>
      <c r="E40" s="162"/>
      <c r="F40" s="162"/>
      <c r="G40" s="81">
        <v>32</v>
      </c>
      <c r="H40" s="84"/>
      <c r="I40" s="84"/>
    </row>
    <row r="41" spans="1:9" ht="22.9" customHeight="1">
      <c r="A41" s="171" t="s">
        <v>315</v>
      </c>
      <c r="B41" s="171"/>
      <c r="C41" s="171"/>
      <c r="D41" s="171"/>
      <c r="E41" s="171"/>
      <c r="F41" s="171"/>
      <c r="G41" s="69">
        <v>33</v>
      </c>
      <c r="H41" s="83">
        <f>H36+H37+H38+H39+H40</f>
        <v>-163328102</v>
      </c>
      <c r="I41" s="83">
        <f>I36+I37+I38+I39+I40</f>
        <v>-32620574</v>
      </c>
    </row>
    <row r="42" spans="1:9" ht="30.6" customHeight="1">
      <c r="A42" s="179" t="s">
        <v>316</v>
      </c>
      <c r="B42" s="179"/>
      <c r="C42" s="179"/>
      <c r="D42" s="179"/>
      <c r="E42" s="179"/>
      <c r="F42" s="179"/>
      <c r="G42" s="77">
        <v>34</v>
      </c>
      <c r="H42" s="86">
        <f>H35+H41</f>
        <v>-162538655</v>
      </c>
      <c r="I42" s="86">
        <f>I35+I41</f>
        <v>-31820651</v>
      </c>
    </row>
    <row r="43" spans="1:9">
      <c r="A43" s="176" t="s">
        <v>317</v>
      </c>
      <c r="B43" s="176"/>
      <c r="C43" s="176"/>
      <c r="D43" s="176"/>
      <c r="E43" s="176"/>
      <c r="F43" s="176"/>
      <c r="G43" s="176"/>
      <c r="H43" s="176"/>
      <c r="I43" s="176"/>
    </row>
    <row r="44" spans="1:9" ht="12.75" customHeight="1">
      <c r="A44" s="177" t="s">
        <v>318</v>
      </c>
      <c r="B44" s="177"/>
      <c r="C44" s="177"/>
      <c r="D44" s="177"/>
      <c r="E44" s="177"/>
      <c r="F44" s="177"/>
      <c r="G44" s="88">
        <v>35</v>
      </c>
      <c r="H44" s="93"/>
      <c r="I44" s="93"/>
    </row>
    <row r="45" spans="1:9" ht="27.6" customHeight="1">
      <c r="A45" s="162" t="s">
        <v>319</v>
      </c>
      <c r="B45" s="162"/>
      <c r="C45" s="162"/>
      <c r="D45" s="162"/>
      <c r="E45" s="162"/>
      <c r="F45" s="162"/>
      <c r="G45" s="81">
        <v>36</v>
      </c>
      <c r="H45" s="84"/>
      <c r="I45" s="84"/>
    </row>
    <row r="46" spans="1:9" ht="12.75" customHeight="1">
      <c r="A46" s="162" t="s">
        <v>320</v>
      </c>
      <c r="B46" s="162"/>
      <c r="C46" s="162"/>
      <c r="D46" s="162"/>
      <c r="E46" s="162"/>
      <c r="F46" s="162"/>
      <c r="G46" s="81">
        <v>37</v>
      </c>
      <c r="H46" s="84">
        <v>109144145</v>
      </c>
      <c r="I46" s="84">
        <v>13549048</v>
      </c>
    </row>
    <row r="47" spans="1:9" ht="12.75" customHeight="1">
      <c r="A47" s="162" t="s">
        <v>321</v>
      </c>
      <c r="B47" s="162"/>
      <c r="C47" s="162"/>
      <c r="D47" s="162"/>
      <c r="E47" s="162"/>
      <c r="F47" s="162"/>
      <c r="G47" s="81">
        <v>38</v>
      </c>
      <c r="H47" s="84"/>
      <c r="I47" s="84"/>
    </row>
    <row r="48" spans="1:9" ht="25.9" customHeight="1">
      <c r="A48" s="171" t="s">
        <v>322</v>
      </c>
      <c r="B48" s="171"/>
      <c r="C48" s="171"/>
      <c r="D48" s="171"/>
      <c r="E48" s="171"/>
      <c r="F48" s="171"/>
      <c r="G48" s="69">
        <v>39</v>
      </c>
      <c r="H48" s="83">
        <f>H44+H45+H46+H47</f>
        <v>109144145</v>
      </c>
      <c r="I48" s="83">
        <f>I44+I45+I46+I47</f>
        <v>13549048</v>
      </c>
    </row>
    <row r="49" spans="1:9" ht="24.6" customHeight="1">
      <c r="A49" s="162" t="s">
        <v>323</v>
      </c>
      <c r="B49" s="162"/>
      <c r="C49" s="162"/>
      <c r="D49" s="162"/>
      <c r="E49" s="162"/>
      <c r="F49" s="162"/>
      <c r="G49" s="81">
        <v>40</v>
      </c>
      <c r="H49" s="84">
        <v>0</v>
      </c>
      <c r="I49" s="84"/>
    </row>
    <row r="50" spans="1:9" ht="12.75" customHeight="1">
      <c r="A50" s="162" t="s">
        <v>324</v>
      </c>
      <c r="B50" s="162"/>
      <c r="C50" s="162"/>
      <c r="D50" s="162"/>
      <c r="E50" s="162"/>
      <c r="F50" s="162"/>
      <c r="G50" s="81">
        <v>41</v>
      </c>
      <c r="H50" s="84">
        <v>-32722560</v>
      </c>
      <c r="I50" s="84">
        <v>-31268224</v>
      </c>
    </row>
    <row r="51" spans="1:9" ht="12.75" customHeight="1">
      <c r="A51" s="162" t="s">
        <v>325</v>
      </c>
      <c r="B51" s="162"/>
      <c r="C51" s="162"/>
      <c r="D51" s="162"/>
      <c r="E51" s="162"/>
      <c r="F51" s="162"/>
      <c r="G51" s="81">
        <v>42</v>
      </c>
      <c r="H51" s="84"/>
      <c r="I51" s="84"/>
    </row>
    <row r="52" spans="1:9" ht="26.45" customHeight="1">
      <c r="A52" s="162" t="s">
        <v>326</v>
      </c>
      <c r="B52" s="162"/>
      <c r="C52" s="162"/>
      <c r="D52" s="162"/>
      <c r="E52" s="162"/>
      <c r="F52" s="162"/>
      <c r="G52" s="81">
        <v>43</v>
      </c>
      <c r="H52" s="84"/>
      <c r="I52" s="84"/>
    </row>
    <row r="53" spans="1:9" ht="12.75" customHeight="1">
      <c r="A53" s="162" t="s">
        <v>327</v>
      </c>
      <c r="B53" s="162"/>
      <c r="C53" s="162"/>
      <c r="D53" s="162"/>
      <c r="E53" s="162"/>
      <c r="F53" s="162"/>
      <c r="G53" s="81">
        <v>44</v>
      </c>
      <c r="H53" s="84">
        <v>-19661432</v>
      </c>
      <c r="I53" s="84">
        <v>-39072503</v>
      </c>
    </row>
    <row r="54" spans="1:9" ht="27.6" customHeight="1">
      <c r="A54" s="171" t="s">
        <v>328</v>
      </c>
      <c r="B54" s="171"/>
      <c r="C54" s="171"/>
      <c r="D54" s="171"/>
      <c r="E54" s="171"/>
      <c r="F54" s="171"/>
      <c r="G54" s="69">
        <v>45</v>
      </c>
      <c r="H54" s="83">
        <f>H49+H50+H51+H52+H53</f>
        <v>-52383992</v>
      </c>
      <c r="I54" s="83">
        <f>I49+I50+I51+I52+I53</f>
        <v>-70340727</v>
      </c>
    </row>
    <row r="55" spans="1:9" ht="27.6" customHeight="1">
      <c r="A55" s="166" t="s">
        <v>329</v>
      </c>
      <c r="B55" s="166"/>
      <c r="C55" s="166"/>
      <c r="D55" s="166"/>
      <c r="E55" s="166"/>
      <c r="F55" s="166"/>
      <c r="G55" s="69">
        <v>46</v>
      </c>
      <c r="H55" s="83">
        <f>H48+H54</f>
        <v>56760153</v>
      </c>
      <c r="I55" s="83">
        <f>I48+I54</f>
        <v>-56791679</v>
      </c>
    </row>
    <row r="56" spans="1:9" ht="13.15" customHeight="1">
      <c r="A56" s="152" t="s">
        <v>330</v>
      </c>
      <c r="B56" s="152"/>
      <c r="C56" s="152"/>
      <c r="D56" s="152"/>
      <c r="E56" s="152"/>
      <c r="F56" s="152"/>
      <c r="G56" s="81">
        <v>47</v>
      </c>
      <c r="H56" s="84"/>
      <c r="I56" s="84"/>
    </row>
    <row r="57" spans="1:9" ht="27" customHeight="1">
      <c r="A57" s="166" t="s">
        <v>331</v>
      </c>
      <c r="B57" s="166"/>
      <c r="C57" s="166"/>
      <c r="D57" s="166"/>
      <c r="E57" s="166"/>
      <c r="F57" s="166"/>
      <c r="G57" s="69">
        <v>48</v>
      </c>
      <c r="H57" s="83">
        <f>H27+H42+H55+H56</f>
        <v>-4661013</v>
      </c>
      <c r="I57" s="83">
        <f>I27+I42+I55+I56</f>
        <v>58276686</v>
      </c>
    </row>
    <row r="58" spans="1:9" ht="15.6" customHeight="1">
      <c r="A58" s="180" t="s">
        <v>332</v>
      </c>
      <c r="B58" s="180"/>
      <c r="C58" s="180"/>
      <c r="D58" s="180"/>
      <c r="E58" s="180"/>
      <c r="F58" s="180"/>
      <c r="G58" s="81">
        <v>49</v>
      </c>
      <c r="H58" s="84">
        <v>63720535</v>
      </c>
      <c r="I58" s="84">
        <v>59059521</v>
      </c>
    </row>
    <row r="59" spans="1:9" ht="28.9" customHeight="1">
      <c r="A59" s="179" t="s">
        <v>333</v>
      </c>
      <c r="B59" s="179"/>
      <c r="C59" s="179"/>
      <c r="D59" s="179"/>
      <c r="E59" s="179"/>
      <c r="F59" s="179"/>
      <c r="G59" s="77">
        <v>50</v>
      </c>
      <c r="H59" s="86">
        <f>H57+H58</f>
        <v>59059522</v>
      </c>
      <c r="I59" s="86">
        <f>I57+I58</f>
        <v>117336207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3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:I10 H14:I14 H29:I35 H44:I48 H58:I59">
      <formula1>0</formula1>
      <formula2>0</formula2>
    </dataValidation>
  </dataValidations>
  <pageMargins left="0.75" right="0.75" top="1" bottom="1" header="0.51180555555555496" footer="0.51180555555555496"/>
  <pageSetup paperSize="9" scale="93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workbookViewId="0"/>
  </sheetViews>
  <sheetFormatPr defaultRowHeight="12.75"/>
  <cols>
    <col min="1" max="7" width="8.7109375" customWidth="1"/>
    <col min="8" max="9" width="14.85546875" customWidth="1"/>
    <col min="10" max="10" width="12" customWidth="1"/>
    <col min="11" max="11" width="10.28515625" customWidth="1"/>
    <col min="12" max="12" width="12.28515625" customWidth="1"/>
    <col min="13" max="263" width="8.7109375" customWidth="1"/>
    <col min="264" max="265" width="9.85546875" customWidth="1"/>
    <col min="266" max="266" width="12" customWidth="1"/>
    <col min="267" max="267" width="10.28515625" customWidth="1"/>
    <col min="268" max="268" width="12.28515625" customWidth="1"/>
    <col min="269" max="519" width="8.7109375" customWidth="1"/>
    <col min="520" max="521" width="9.85546875" customWidth="1"/>
    <col min="522" max="522" width="12" customWidth="1"/>
    <col min="523" max="523" width="10.28515625" customWidth="1"/>
    <col min="524" max="524" width="12.28515625" customWidth="1"/>
    <col min="525" max="775" width="8.7109375" customWidth="1"/>
    <col min="776" max="777" width="9.85546875" customWidth="1"/>
    <col min="778" max="778" width="12" customWidth="1"/>
    <col min="779" max="779" width="10.28515625" customWidth="1"/>
    <col min="780" max="780" width="12.28515625" customWidth="1"/>
    <col min="781" max="1025" width="8.7109375" customWidth="1"/>
  </cols>
  <sheetData>
    <row r="1" spans="1:9" ht="12.75" customHeight="1">
      <c r="A1" s="142" t="s">
        <v>334</v>
      </c>
      <c r="B1" s="142"/>
      <c r="C1" s="142"/>
      <c r="D1" s="142"/>
      <c r="E1" s="142"/>
      <c r="F1" s="142"/>
      <c r="G1" s="142"/>
      <c r="H1" s="142"/>
      <c r="I1" s="142"/>
    </row>
    <row r="2" spans="1:9" ht="12.75" customHeight="1">
      <c r="A2" s="143" t="s">
        <v>335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58</v>
      </c>
      <c r="B3" s="144"/>
      <c r="C3" s="144"/>
      <c r="D3" s="144"/>
      <c r="E3" s="144"/>
      <c r="F3" s="144"/>
      <c r="G3" s="144"/>
      <c r="H3" s="144"/>
      <c r="I3" s="144"/>
    </row>
    <row r="4" spans="1:9" ht="13.15" customHeight="1">
      <c r="A4" s="173" t="s">
        <v>336</v>
      </c>
      <c r="B4" s="173"/>
      <c r="C4" s="173"/>
      <c r="D4" s="173"/>
      <c r="E4" s="173"/>
      <c r="F4" s="173"/>
      <c r="G4" s="173"/>
      <c r="H4" s="173"/>
      <c r="I4" s="173"/>
    </row>
    <row r="5" spans="1:9" ht="41.45" customHeight="1">
      <c r="A5" s="174" t="s">
        <v>60</v>
      </c>
      <c r="B5" s="174"/>
      <c r="C5" s="174"/>
      <c r="D5" s="174"/>
      <c r="E5" s="174"/>
      <c r="F5" s="174"/>
      <c r="G5" s="62" t="s">
        <v>176</v>
      </c>
      <c r="H5" s="64" t="s">
        <v>177</v>
      </c>
      <c r="I5" s="64" t="s">
        <v>178</v>
      </c>
    </row>
    <row r="6" spans="1:9">
      <c r="A6" s="175">
        <v>1</v>
      </c>
      <c r="B6" s="175"/>
      <c r="C6" s="175"/>
      <c r="D6" s="175"/>
      <c r="E6" s="175"/>
      <c r="F6" s="175"/>
      <c r="G6" s="65">
        <v>2</v>
      </c>
      <c r="H6" s="66" t="s">
        <v>279</v>
      </c>
      <c r="I6" s="66" t="s">
        <v>280</v>
      </c>
    </row>
    <row r="7" spans="1:9">
      <c r="A7" s="176" t="s">
        <v>281</v>
      </c>
      <c r="B7" s="176"/>
      <c r="C7" s="176"/>
      <c r="D7" s="176"/>
      <c r="E7" s="176"/>
      <c r="F7" s="176"/>
      <c r="G7" s="176"/>
      <c r="H7" s="176"/>
      <c r="I7" s="176"/>
    </row>
    <row r="8" spans="1:9" ht="13.15" customHeight="1">
      <c r="A8" s="177" t="s">
        <v>337</v>
      </c>
      <c r="B8" s="177"/>
      <c r="C8" s="177"/>
      <c r="D8" s="177"/>
      <c r="E8" s="177"/>
      <c r="F8" s="177"/>
      <c r="G8" s="94">
        <v>1</v>
      </c>
      <c r="H8" s="93"/>
      <c r="I8" s="93"/>
    </row>
    <row r="9" spans="1:9" ht="13.15" customHeight="1">
      <c r="A9" s="162" t="s">
        <v>338</v>
      </c>
      <c r="B9" s="162"/>
      <c r="C9" s="162"/>
      <c r="D9" s="162"/>
      <c r="E9" s="162"/>
      <c r="F9" s="162"/>
      <c r="G9" s="67">
        <v>2</v>
      </c>
      <c r="H9" s="84"/>
      <c r="I9" s="84"/>
    </row>
    <row r="10" spans="1:9" ht="13.15" customHeight="1">
      <c r="A10" s="162" t="s">
        <v>339</v>
      </c>
      <c r="B10" s="162"/>
      <c r="C10" s="162"/>
      <c r="D10" s="162"/>
      <c r="E10" s="162"/>
      <c r="F10" s="162"/>
      <c r="G10" s="67">
        <v>3</v>
      </c>
      <c r="H10" s="84"/>
      <c r="I10" s="84"/>
    </row>
    <row r="11" spans="1:9" ht="13.15" customHeight="1">
      <c r="A11" s="162" t="s">
        <v>340</v>
      </c>
      <c r="B11" s="162"/>
      <c r="C11" s="162"/>
      <c r="D11" s="162"/>
      <c r="E11" s="162"/>
      <c r="F11" s="162"/>
      <c r="G11" s="67">
        <v>4</v>
      </c>
      <c r="H11" s="84"/>
      <c r="I11" s="84"/>
    </row>
    <row r="12" spans="1:9" ht="13.15" customHeight="1">
      <c r="A12" s="162" t="s">
        <v>341</v>
      </c>
      <c r="B12" s="162"/>
      <c r="C12" s="162"/>
      <c r="D12" s="162"/>
      <c r="E12" s="162"/>
      <c r="F12" s="162"/>
      <c r="G12" s="67">
        <v>5</v>
      </c>
      <c r="H12" s="84"/>
      <c r="I12" s="84"/>
    </row>
    <row r="13" spans="1:9" ht="13.15" customHeight="1">
      <c r="A13" s="162" t="s">
        <v>342</v>
      </c>
      <c r="B13" s="162"/>
      <c r="C13" s="162"/>
      <c r="D13" s="162"/>
      <c r="E13" s="162"/>
      <c r="F13" s="162"/>
      <c r="G13" s="67">
        <v>6</v>
      </c>
      <c r="H13" s="84"/>
      <c r="I13" s="84"/>
    </row>
    <row r="14" spans="1:9" ht="13.15" customHeight="1">
      <c r="A14" s="162" t="s">
        <v>343</v>
      </c>
      <c r="B14" s="162"/>
      <c r="C14" s="162"/>
      <c r="D14" s="162"/>
      <c r="E14" s="162"/>
      <c r="F14" s="162"/>
      <c r="G14" s="67">
        <v>7</v>
      </c>
      <c r="H14" s="84"/>
      <c r="I14" s="84"/>
    </row>
    <row r="15" spans="1:9" ht="13.15" customHeight="1">
      <c r="A15" s="162" t="s">
        <v>344</v>
      </c>
      <c r="B15" s="162"/>
      <c r="C15" s="162"/>
      <c r="D15" s="162"/>
      <c r="E15" s="162"/>
      <c r="F15" s="162"/>
      <c r="G15" s="67">
        <v>8</v>
      </c>
      <c r="H15" s="84"/>
      <c r="I15" s="84"/>
    </row>
    <row r="16" spans="1:9" ht="13.15" customHeight="1">
      <c r="A16" s="171" t="s">
        <v>345</v>
      </c>
      <c r="B16" s="171"/>
      <c r="C16" s="171"/>
      <c r="D16" s="171"/>
      <c r="E16" s="171"/>
      <c r="F16" s="171"/>
      <c r="G16" s="69">
        <v>9</v>
      </c>
      <c r="H16" s="83">
        <f>SUM(H8:H15)</f>
        <v>0</v>
      </c>
      <c r="I16" s="83">
        <f>SUM(I8:I15)</f>
        <v>0</v>
      </c>
    </row>
    <row r="17" spans="1:9" ht="13.15" customHeight="1">
      <c r="A17" s="162" t="s">
        <v>346</v>
      </c>
      <c r="B17" s="162"/>
      <c r="C17" s="162"/>
      <c r="D17" s="162"/>
      <c r="E17" s="162"/>
      <c r="F17" s="162"/>
      <c r="G17" s="67">
        <v>10</v>
      </c>
      <c r="H17" s="84"/>
      <c r="I17" s="84"/>
    </row>
    <row r="18" spans="1:9" ht="13.15" customHeight="1">
      <c r="A18" s="162" t="s">
        <v>347</v>
      </c>
      <c r="B18" s="162"/>
      <c r="C18" s="162"/>
      <c r="D18" s="162"/>
      <c r="E18" s="162"/>
      <c r="F18" s="162"/>
      <c r="G18" s="67">
        <v>11</v>
      </c>
      <c r="H18" s="84"/>
      <c r="I18" s="84"/>
    </row>
    <row r="19" spans="1:9" ht="25.9" customHeight="1">
      <c r="A19" s="179" t="s">
        <v>348</v>
      </c>
      <c r="B19" s="179"/>
      <c r="C19" s="179"/>
      <c r="D19" s="179"/>
      <c r="E19" s="179"/>
      <c r="F19" s="179"/>
      <c r="G19" s="77">
        <v>12</v>
      </c>
      <c r="H19" s="86">
        <f>H16+H17+H18</f>
        <v>0</v>
      </c>
      <c r="I19" s="86">
        <f>I16+I17+I18</f>
        <v>0</v>
      </c>
    </row>
    <row r="20" spans="1:9">
      <c r="A20" s="176" t="s">
        <v>302</v>
      </c>
      <c r="B20" s="176"/>
      <c r="C20" s="176"/>
      <c r="D20" s="176"/>
      <c r="E20" s="176"/>
      <c r="F20" s="176"/>
      <c r="G20" s="176"/>
      <c r="H20" s="176"/>
      <c r="I20" s="176"/>
    </row>
    <row r="21" spans="1:9" ht="26.45" customHeight="1">
      <c r="A21" s="177" t="s">
        <v>349</v>
      </c>
      <c r="B21" s="177"/>
      <c r="C21" s="177"/>
      <c r="D21" s="177"/>
      <c r="E21" s="177"/>
      <c r="F21" s="177"/>
      <c r="G21" s="94">
        <v>13</v>
      </c>
      <c r="H21" s="93"/>
      <c r="I21" s="93"/>
    </row>
    <row r="22" spans="1:9" ht="13.15" customHeight="1">
      <c r="A22" s="162" t="s">
        <v>350</v>
      </c>
      <c r="B22" s="162"/>
      <c r="C22" s="162"/>
      <c r="D22" s="162"/>
      <c r="E22" s="162"/>
      <c r="F22" s="162"/>
      <c r="G22" s="67">
        <v>14</v>
      </c>
      <c r="H22" s="84"/>
      <c r="I22" s="84"/>
    </row>
    <row r="23" spans="1:9" ht="13.15" customHeight="1">
      <c r="A23" s="162" t="s">
        <v>351</v>
      </c>
      <c r="B23" s="162"/>
      <c r="C23" s="162"/>
      <c r="D23" s="162"/>
      <c r="E23" s="162"/>
      <c r="F23" s="162"/>
      <c r="G23" s="67">
        <v>15</v>
      </c>
      <c r="H23" s="84"/>
      <c r="I23" s="84"/>
    </row>
    <row r="24" spans="1:9" ht="13.15" customHeight="1">
      <c r="A24" s="162" t="s">
        <v>352</v>
      </c>
      <c r="B24" s="162"/>
      <c r="C24" s="162"/>
      <c r="D24" s="162"/>
      <c r="E24" s="162"/>
      <c r="F24" s="162"/>
      <c r="G24" s="67">
        <v>16</v>
      </c>
      <c r="H24" s="84"/>
      <c r="I24" s="84"/>
    </row>
    <row r="25" spans="1:9" ht="13.15" customHeight="1">
      <c r="A25" s="162" t="s">
        <v>353</v>
      </c>
      <c r="B25" s="162"/>
      <c r="C25" s="162"/>
      <c r="D25" s="162"/>
      <c r="E25" s="162"/>
      <c r="F25" s="162"/>
      <c r="G25" s="67">
        <v>17</v>
      </c>
      <c r="H25" s="84"/>
      <c r="I25" s="84"/>
    </row>
    <row r="26" spans="1:9" ht="13.15" customHeight="1">
      <c r="A26" s="162" t="s">
        <v>354</v>
      </c>
      <c r="B26" s="162"/>
      <c r="C26" s="162"/>
      <c r="D26" s="162"/>
      <c r="E26" s="162"/>
      <c r="F26" s="162"/>
      <c r="G26" s="67">
        <v>18</v>
      </c>
      <c r="H26" s="84"/>
      <c r="I26" s="84"/>
    </row>
    <row r="27" spans="1:9" ht="25.15" customHeight="1">
      <c r="A27" s="171" t="s">
        <v>355</v>
      </c>
      <c r="B27" s="171"/>
      <c r="C27" s="171"/>
      <c r="D27" s="171"/>
      <c r="E27" s="171"/>
      <c r="F27" s="171"/>
      <c r="G27" s="69">
        <v>19</v>
      </c>
      <c r="H27" s="83">
        <f>SUM(H21:H26)</f>
        <v>0</v>
      </c>
      <c r="I27" s="83">
        <f>SUM(I21:I26)</f>
        <v>0</v>
      </c>
    </row>
    <row r="28" spans="1:9" ht="21" customHeight="1">
      <c r="A28" s="162" t="s">
        <v>356</v>
      </c>
      <c r="B28" s="162"/>
      <c r="C28" s="162"/>
      <c r="D28" s="162"/>
      <c r="E28" s="162"/>
      <c r="F28" s="162"/>
      <c r="G28" s="67">
        <v>20</v>
      </c>
      <c r="H28" s="84"/>
      <c r="I28" s="84"/>
    </row>
    <row r="29" spans="1:9" ht="13.15" customHeight="1">
      <c r="A29" s="162" t="s">
        <v>357</v>
      </c>
      <c r="B29" s="162"/>
      <c r="C29" s="162"/>
      <c r="D29" s="162"/>
      <c r="E29" s="162"/>
      <c r="F29" s="162"/>
      <c r="G29" s="67">
        <v>21</v>
      </c>
      <c r="H29" s="84"/>
      <c r="I29" s="84"/>
    </row>
    <row r="30" spans="1:9" ht="13.15" customHeight="1">
      <c r="A30" s="162" t="s">
        <v>358</v>
      </c>
      <c r="B30" s="162"/>
      <c r="C30" s="162"/>
      <c r="D30" s="162"/>
      <c r="E30" s="162"/>
      <c r="F30" s="162"/>
      <c r="G30" s="67">
        <v>22</v>
      </c>
      <c r="H30" s="84"/>
      <c r="I30" s="84"/>
    </row>
    <row r="31" spans="1:9" ht="13.15" customHeight="1">
      <c r="A31" s="162" t="s">
        <v>359</v>
      </c>
      <c r="B31" s="162"/>
      <c r="C31" s="162"/>
      <c r="D31" s="162"/>
      <c r="E31" s="162"/>
      <c r="F31" s="162"/>
      <c r="G31" s="67">
        <v>23</v>
      </c>
      <c r="H31" s="84"/>
      <c r="I31" s="84"/>
    </row>
    <row r="32" spans="1:9" ht="13.15" customHeight="1">
      <c r="A32" s="162" t="s">
        <v>360</v>
      </c>
      <c r="B32" s="162"/>
      <c r="C32" s="162"/>
      <c r="D32" s="162"/>
      <c r="E32" s="162"/>
      <c r="F32" s="162"/>
      <c r="G32" s="67">
        <v>24</v>
      </c>
      <c r="H32" s="84"/>
      <c r="I32" s="84"/>
    </row>
    <row r="33" spans="1:9" ht="28.9" customHeight="1">
      <c r="A33" s="171" t="s">
        <v>361</v>
      </c>
      <c r="B33" s="171"/>
      <c r="C33" s="171"/>
      <c r="D33" s="171"/>
      <c r="E33" s="171"/>
      <c r="F33" s="171"/>
      <c r="G33" s="69">
        <v>25</v>
      </c>
      <c r="H33" s="83">
        <f>SUM(H28:H32)</f>
        <v>0</v>
      </c>
      <c r="I33" s="83">
        <f>SUM(I28:I32)</f>
        <v>0</v>
      </c>
    </row>
    <row r="34" spans="1:9" ht="26.45" customHeight="1">
      <c r="A34" s="179" t="s">
        <v>362</v>
      </c>
      <c r="B34" s="179"/>
      <c r="C34" s="179"/>
      <c r="D34" s="179"/>
      <c r="E34" s="179"/>
      <c r="F34" s="179"/>
      <c r="G34" s="77">
        <v>26</v>
      </c>
      <c r="H34" s="86">
        <f>H27+H33</f>
        <v>0</v>
      </c>
      <c r="I34" s="86">
        <f>I27+I33</f>
        <v>0</v>
      </c>
    </row>
    <row r="35" spans="1:9">
      <c r="A35" s="176" t="s">
        <v>317</v>
      </c>
      <c r="B35" s="176"/>
      <c r="C35" s="176"/>
      <c r="D35" s="176"/>
      <c r="E35" s="176"/>
      <c r="F35" s="176"/>
      <c r="G35" s="176">
        <v>0</v>
      </c>
      <c r="H35" s="176"/>
      <c r="I35" s="176"/>
    </row>
    <row r="36" spans="1:9" ht="13.15" customHeight="1">
      <c r="A36" s="181" t="s">
        <v>363</v>
      </c>
      <c r="B36" s="181"/>
      <c r="C36" s="181"/>
      <c r="D36" s="181"/>
      <c r="E36" s="181"/>
      <c r="F36" s="181"/>
      <c r="G36" s="94">
        <v>27</v>
      </c>
      <c r="H36" s="93"/>
      <c r="I36" s="93"/>
    </row>
    <row r="37" spans="1:9" ht="21.6" customHeight="1">
      <c r="A37" s="152" t="s">
        <v>364</v>
      </c>
      <c r="B37" s="152"/>
      <c r="C37" s="152"/>
      <c r="D37" s="152"/>
      <c r="E37" s="152"/>
      <c r="F37" s="152"/>
      <c r="G37" s="67">
        <v>28</v>
      </c>
      <c r="H37" s="84"/>
      <c r="I37" s="84"/>
    </row>
    <row r="38" spans="1:9" ht="13.15" customHeight="1">
      <c r="A38" s="152" t="s">
        <v>365</v>
      </c>
      <c r="B38" s="152"/>
      <c r="C38" s="152"/>
      <c r="D38" s="152"/>
      <c r="E38" s="152"/>
      <c r="F38" s="152"/>
      <c r="G38" s="67">
        <v>29</v>
      </c>
      <c r="H38" s="84"/>
      <c r="I38" s="84"/>
    </row>
    <row r="39" spans="1:9" ht="13.15" customHeight="1">
      <c r="A39" s="152" t="s">
        <v>366</v>
      </c>
      <c r="B39" s="152"/>
      <c r="C39" s="152"/>
      <c r="D39" s="152"/>
      <c r="E39" s="152"/>
      <c r="F39" s="152"/>
      <c r="G39" s="67">
        <v>30</v>
      </c>
      <c r="H39" s="84"/>
      <c r="I39" s="84"/>
    </row>
    <row r="40" spans="1:9" ht="26.45" customHeight="1">
      <c r="A40" s="171" t="s">
        <v>367</v>
      </c>
      <c r="B40" s="171"/>
      <c r="C40" s="171"/>
      <c r="D40" s="171"/>
      <c r="E40" s="171"/>
      <c r="F40" s="171"/>
      <c r="G40" s="69">
        <v>31</v>
      </c>
      <c r="H40" s="83">
        <f>H39+H38+H37+H36</f>
        <v>0</v>
      </c>
      <c r="I40" s="83">
        <f>I39+I38+I37+I36</f>
        <v>0</v>
      </c>
    </row>
    <row r="41" spans="1:9" ht="22.9" customHeight="1">
      <c r="A41" s="152" t="s">
        <v>368</v>
      </c>
      <c r="B41" s="152"/>
      <c r="C41" s="152"/>
      <c r="D41" s="152"/>
      <c r="E41" s="152"/>
      <c r="F41" s="152"/>
      <c r="G41" s="67">
        <v>32</v>
      </c>
      <c r="H41" s="84"/>
      <c r="I41" s="84"/>
    </row>
    <row r="42" spans="1:9" ht="13.15" customHeight="1">
      <c r="A42" s="152" t="s">
        <v>369</v>
      </c>
      <c r="B42" s="152"/>
      <c r="C42" s="152"/>
      <c r="D42" s="152"/>
      <c r="E42" s="152"/>
      <c r="F42" s="152"/>
      <c r="G42" s="67">
        <v>33</v>
      </c>
      <c r="H42" s="84"/>
      <c r="I42" s="84"/>
    </row>
    <row r="43" spans="1:9" ht="13.15" customHeight="1">
      <c r="A43" s="152" t="s">
        <v>370</v>
      </c>
      <c r="B43" s="152"/>
      <c r="C43" s="152"/>
      <c r="D43" s="152"/>
      <c r="E43" s="152"/>
      <c r="F43" s="152"/>
      <c r="G43" s="67">
        <v>34</v>
      </c>
      <c r="H43" s="84"/>
      <c r="I43" s="84"/>
    </row>
    <row r="44" spans="1:9" ht="25.15" customHeight="1">
      <c r="A44" s="152" t="s">
        <v>371</v>
      </c>
      <c r="B44" s="152"/>
      <c r="C44" s="152"/>
      <c r="D44" s="152"/>
      <c r="E44" s="152"/>
      <c r="F44" s="152"/>
      <c r="G44" s="67">
        <v>35</v>
      </c>
      <c r="H44" s="84"/>
      <c r="I44" s="84"/>
    </row>
    <row r="45" spans="1:9" ht="13.15" customHeight="1">
      <c r="A45" s="152" t="s">
        <v>372</v>
      </c>
      <c r="B45" s="152"/>
      <c r="C45" s="152"/>
      <c r="D45" s="152"/>
      <c r="E45" s="152"/>
      <c r="F45" s="152"/>
      <c r="G45" s="67">
        <v>36</v>
      </c>
      <c r="H45" s="84"/>
      <c r="I45" s="84"/>
    </row>
    <row r="46" spans="1:9" ht="25.15" customHeight="1">
      <c r="A46" s="171" t="s">
        <v>373</v>
      </c>
      <c r="B46" s="171"/>
      <c r="C46" s="171"/>
      <c r="D46" s="171"/>
      <c r="E46" s="171"/>
      <c r="F46" s="171"/>
      <c r="G46" s="69">
        <v>37</v>
      </c>
      <c r="H46" s="83">
        <f>H45+H44+H43+H42+H41</f>
        <v>0</v>
      </c>
      <c r="I46" s="83">
        <f>I45+I44+I43+I42+I41</f>
        <v>0</v>
      </c>
    </row>
    <row r="47" spans="1:9" ht="28.15" customHeight="1">
      <c r="A47" s="166" t="s">
        <v>374</v>
      </c>
      <c r="B47" s="166"/>
      <c r="C47" s="166"/>
      <c r="D47" s="166"/>
      <c r="E47" s="166"/>
      <c r="F47" s="166"/>
      <c r="G47" s="69">
        <v>38</v>
      </c>
      <c r="H47" s="83">
        <f>H46+H40</f>
        <v>0</v>
      </c>
      <c r="I47" s="83">
        <f>I46+I40</f>
        <v>0</v>
      </c>
    </row>
    <row r="48" spans="1:9" ht="13.15" customHeight="1">
      <c r="A48" s="162" t="s">
        <v>375</v>
      </c>
      <c r="B48" s="162"/>
      <c r="C48" s="162"/>
      <c r="D48" s="162"/>
      <c r="E48" s="162"/>
      <c r="F48" s="162"/>
      <c r="G48" s="67">
        <v>39</v>
      </c>
      <c r="H48" s="84"/>
      <c r="I48" s="84"/>
    </row>
    <row r="49" spans="1:9" ht="24.6" customHeight="1">
      <c r="A49" s="166" t="s">
        <v>376</v>
      </c>
      <c r="B49" s="166"/>
      <c r="C49" s="166"/>
      <c r="D49" s="166"/>
      <c r="E49" s="166"/>
      <c r="F49" s="166"/>
      <c r="G49" s="69">
        <v>40</v>
      </c>
      <c r="H49" s="83">
        <f>H19+H34+H47+H48</f>
        <v>0</v>
      </c>
      <c r="I49" s="83">
        <f>I19+I34+I47+I48</f>
        <v>0</v>
      </c>
    </row>
    <row r="50" spans="1:9" ht="13.15" customHeight="1">
      <c r="A50" s="180" t="s">
        <v>332</v>
      </c>
      <c r="B50" s="180"/>
      <c r="C50" s="180"/>
      <c r="D50" s="180"/>
      <c r="E50" s="180"/>
      <c r="F50" s="180"/>
      <c r="G50" s="67">
        <v>41</v>
      </c>
      <c r="H50" s="84"/>
      <c r="I50" s="84"/>
    </row>
    <row r="51" spans="1:9" ht="28.9" customHeight="1">
      <c r="A51" s="182" t="s">
        <v>377</v>
      </c>
      <c r="B51" s="182"/>
      <c r="C51" s="182"/>
      <c r="D51" s="182"/>
      <c r="E51" s="182"/>
      <c r="F51" s="182"/>
      <c r="G51" s="71">
        <v>42</v>
      </c>
      <c r="H51" s="95">
        <f>H50+H49</f>
        <v>0</v>
      </c>
      <c r="I51" s="95">
        <f>I50+I49</f>
        <v>0</v>
      </c>
    </row>
  </sheetData>
  <sheetProtection sheet="1" objects="1" scenarios="1"/>
  <mergeCells count="51">
    <mergeCell ref="A51:F51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I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I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4">
    <dataValidation type="whole" operator="greaterThanOrEqual" allowBlank="1" showInputMessage="1" showErrorMessage="1" errorTitle="Pogrešan unos" error="Mogu se unijeti samo cjelobrojne pozitivne vrijednosti." sqref="H20:I20 H35:I35">
      <formula1>0</formula1>
      <formula2>0</formula2>
    </dataValidation>
    <dataValidation type="whole" operator="notEqual" allowBlank="1" showInputMessage="1" showErrorMessage="1" errorTitle="Pogrešan upis" error="Dopušten je upis samo cjelobrojnih vrijednosti" sqref="H15:I16 H18:I19 H31:I31 H34:I34 H47:I49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2:I14 H17:I17 H28:I30 H32:I33 H41:I46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I11 H21:I27 H36:I40 H50:I51">
      <formula1>0</formula1>
      <formula2>0</formula2>
    </dataValidation>
  </dataValidations>
  <pageMargins left="0.70972222222222203" right="0.22013888888888899" top="1" bottom="1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Normal="100" workbookViewId="0">
      <selection activeCell="T53" sqref="T53"/>
    </sheetView>
  </sheetViews>
  <sheetFormatPr defaultRowHeight="12.75"/>
  <cols>
    <col min="1" max="4" width="8.7109375" customWidth="1"/>
    <col min="5" max="5" width="10.140625" customWidth="1"/>
    <col min="6" max="7" width="8.7109375" customWidth="1"/>
    <col min="8" max="24" width="13.42578125" customWidth="1"/>
    <col min="25" max="259" width="8.7109375" customWidth="1"/>
    <col min="260" max="260" width="10.140625" customWidth="1"/>
    <col min="261" max="264" width="8.7109375" customWidth="1"/>
    <col min="265" max="266" width="9.85546875" customWidth="1"/>
    <col min="267" max="515" width="8.7109375" customWidth="1"/>
    <col min="516" max="516" width="10.140625" customWidth="1"/>
    <col min="517" max="520" width="8.7109375" customWidth="1"/>
    <col min="521" max="522" width="9.85546875" customWidth="1"/>
    <col min="523" max="771" width="8.7109375" customWidth="1"/>
    <col min="772" max="772" width="10.140625" customWidth="1"/>
    <col min="773" max="776" width="8.7109375" customWidth="1"/>
    <col min="777" max="778" width="9.85546875" customWidth="1"/>
    <col min="779" max="1025" width="8.7109375" customWidth="1"/>
  </cols>
  <sheetData>
    <row r="1" spans="1:23" ht="13.15" customHeight="1">
      <c r="A1" s="183" t="s">
        <v>378</v>
      </c>
      <c r="B1" s="183"/>
      <c r="C1" s="183"/>
      <c r="D1" s="183"/>
      <c r="E1" s="183"/>
      <c r="F1" s="183"/>
      <c r="G1" s="183"/>
      <c r="H1" s="183"/>
      <c r="I1" s="183"/>
      <c r="J1" s="183"/>
      <c r="K1" s="97"/>
    </row>
    <row r="2" spans="1:23" ht="15.75">
      <c r="A2" s="96"/>
      <c r="B2" s="98"/>
      <c r="C2" s="184" t="s">
        <v>379</v>
      </c>
      <c r="D2" s="184"/>
      <c r="E2" s="100">
        <v>43466</v>
      </c>
      <c r="F2" s="99" t="s">
        <v>2</v>
      </c>
      <c r="G2" s="101">
        <v>43830</v>
      </c>
      <c r="H2" s="102"/>
      <c r="I2" s="102"/>
      <c r="J2" s="102"/>
      <c r="K2" s="103"/>
      <c r="V2" s="104" t="s">
        <v>58</v>
      </c>
    </row>
    <row r="3" spans="1:23" ht="13.5" customHeight="1">
      <c r="A3" s="185" t="s">
        <v>380</v>
      </c>
      <c r="B3" s="185"/>
      <c r="C3" s="185"/>
      <c r="D3" s="185"/>
      <c r="E3" s="185"/>
      <c r="F3" s="185"/>
      <c r="G3" s="186" t="s">
        <v>381</v>
      </c>
      <c r="H3" s="187" t="s">
        <v>382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 t="s">
        <v>383</v>
      </c>
      <c r="W3" s="188" t="s">
        <v>384</v>
      </c>
    </row>
    <row r="4" spans="1:23" ht="56.25">
      <c r="A4" s="185"/>
      <c r="B4" s="185"/>
      <c r="C4" s="185"/>
      <c r="D4" s="185"/>
      <c r="E4" s="185"/>
      <c r="F4" s="185"/>
      <c r="G4" s="186"/>
      <c r="H4" s="105" t="s">
        <v>385</v>
      </c>
      <c r="I4" s="105" t="s">
        <v>386</v>
      </c>
      <c r="J4" s="105" t="s">
        <v>387</v>
      </c>
      <c r="K4" s="105" t="s">
        <v>388</v>
      </c>
      <c r="L4" s="105" t="s">
        <v>389</v>
      </c>
      <c r="M4" s="105" t="s">
        <v>390</v>
      </c>
      <c r="N4" s="105" t="s">
        <v>391</v>
      </c>
      <c r="O4" s="105" t="s">
        <v>392</v>
      </c>
      <c r="P4" s="105" t="s">
        <v>393</v>
      </c>
      <c r="Q4" s="105" t="s">
        <v>394</v>
      </c>
      <c r="R4" s="105" t="s">
        <v>395</v>
      </c>
      <c r="S4" s="105" t="s">
        <v>396</v>
      </c>
      <c r="T4" s="105" t="s">
        <v>397</v>
      </c>
      <c r="U4" s="105" t="s">
        <v>398</v>
      </c>
      <c r="V4" s="187"/>
      <c r="W4" s="188"/>
    </row>
    <row r="5" spans="1:23" ht="22.5">
      <c r="A5" s="189">
        <v>1</v>
      </c>
      <c r="B5" s="189"/>
      <c r="C5" s="189"/>
      <c r="D5" s="189"/>
      <c r="E5" s="189"/>
      <c r="F5" s="189"/>
      <c r="G5" s="106">
        <v>2</v>
      </c>
      <c r="H5" s="107" t="s">
        <v>279</v>
      </c>
      <c r="I5" s="108" t="s">
        <v>280</v>
      </c>
      <c r="J5" s="107" t="s">
        <v>399</v>
      </c>
      <c r="K5" s="108" t="s">
        <v>400</v>
      </c>
      <c r="L5" s="107" t="s">
        <v>401</v>
      </c>
      <c r="M5" s="108" t="s">
        <v>402</v>
      </c>
      <c r="N5" s="107" t="s">
        <v>403</v>
      </c>
      <c r="O5" s="108" t="s">
        <v>404</v>
      </c>
      <c r="P5" s="107" t="s">
        <v>405</v>
      </c>
      <c r="Q5" s="108" t="s">
        <v>406</v>
      </c>
      <c r="R5" s="107" t="s">
        <v>407</v>
      </c>
      <c r="S5" s="108" t="s">
        <v>408</v>
      </c>
      <c r="T5" s="107" t="s">
        <v>409</v>
      </c>
      <c r="U5" s="107" t="s">
        <v>410</v>
      </c>
      <c r="V5" s="107" t="s">
        <v>411</v>
      </c>
      <c r="W5" s="109" t="s">
        <v>412</v>
      </c>
    </row>
    <row r="6" spans="1:23">
      <c r="A6" s="190" t="s">
        <v>413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 ht="12.75" customHeight="1">
      <c r="A7" s="191" t="s">
        <v>414</v>
      </c>
      <c r="B7" s="191"/>
      <c r="C7" s="191"/>
      <c r="D7" s="191"/>
      <c r="E7" s="191"/>
      <c r="F7" s="191"/>
      <c r="G7" s="110">
        <v>1</v>
      </c>
      <c r="H7" s="111">
        <v>212718480</v>
      </c>
      <c r="I7" s="111">
        <v>43664339</v>
      </c>
      <c r="J7" s="111">
        <v>186680</v>
      </c>
      <c r="K7" s="111">
        <v>-358226</v>
      </c>
      <c r="L7" s="111">
        <v>-358226</v>
      </c>
      <c r="M7" s="111"/>
      <c r="N7" s="111"/>
      <c r="O7" s="111">
        <v>-2798969</v>
      </c>
      <c r="P7" s="111"/>
      <c r="Q7" s="111"/>
      <c r="R7" s="111"/>
      <c r="S7" s="111">
        <v>76803003</v>
      </c>
      <c r="T7" s="111">
        <v>76910917</v>
      </c>
      <c r="U7" s="112">
        <f>H7+I7+J7+K7-L7+M7+N7+O7+P7+Q7+R7+S7+T7</f>
        <v>407484450</v>
      </c>
      <c r="V7" s="111"/>
      <c r="W7" s="112">
        <f>U7+V7</f>
        <v>407484450</v>
      </c>
    </row>
    <row r="8" spans="1:23" ht="13.15" customHeight="1">
      <c r="A8" s="192" t="s">
        <v>415</v>
      </c>
      <c r="B8" s="192"/>
      <c r="C8" s="192"/>
      <c r="D8" s="192"/>
      <c r="E8" s="192"/>
      <c r="F8" s="192"/>
      <c r="G8" s="110">
        <v>2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>
        <f>H8+I8+J8+K8-L8+M8+N8+O8+P8+Q8+R8+S8+T8</f>
        <v>0</v>
      </c>
      <c r="V8" s="111"/>
      <c r="W8" s="112">
        <f>U8+V8</f>
        <v>0</v>
      </c>
    </row>
    <row r="9" spans="1:23" ht="13.15" customHeight="1">
      <c r="A9" s="192" t="s">
        <v>416</v>
      </c>
      <c r="B9" s="192"/>
      <c r="C9" s="192"/>
      <c r="D9" s="192"/>
      <c r="E9" s="192"/>
      <c r="F9" s="192"/>
      <c r="G9" s="110">
        <v>3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>
        <f>H9+I9+J9+K9-L9+M9+N9+O9+P9+Q9+R9+S9+T9</f>
        <v>0</v>
      </c>
      <c r="V9" s="111"/>
      <c r="W9" s="112">
        <f>U9+V9</f>
        <v>0</v>
      </c>
    </row>
    <row r="10" spans="1:23" ht="22.5" customHeight="1">
      <c r="A10" s="193" t="s">
        <v>417</v>
      </c>
      <c r="B10" s="193"/>
      <c r="C10" s="193"/>
      <c r="D10" s="193"/>
      <c r="E10" s="193"/>
      <c r="F10" s="193"/>
      <c r="G10" s="113">
        <v>4</v>
      </c>
      <c r="H10" s="114">
        <f t="shared" ref="H10:W10" si="0">H7+H8+H9</f>
        <v>212718480</v>
      </c>
      <c r="I10" s="114">
        <f t="shared" si="0"/>
        <v>43664339</v>
      </c>
      <c r="J10" s="114">
        <f t="shared" si="0"/>
        <v>186680</v>
      </c>
      <c r="K10" s="114">
        <f t="shared" si="0"/>
        <v>-358226</v>
      </c>
      <c r="L10" s="114">
        <f t="shared" si="0"/>
        <v>-358226</v>
      </c>
      <c r="M10" s="114">
        <f t="shared" si="0"/>
        <v>0</v>
      </c>
      <c r="N10" s="114">
        <f t="shared" si="0"/>
        <v>0</v>
      </c>
      <c r="O10" s="114">
        <f t="shared" si="0"/>
        <v>-2798969</v>
      </c>
      <c r="P10" s="114">
        <f t="shared" si="0"/>
        <v>0</v>
      </c>
      <c r="Q10" s="114">
        <f t="shared" si="0"/>
        <v>0</v>
      </c>
      <c r="R10" s="114">
        <f t="shared" si="0"/>
        <v>0</v>
      </c>
      <c r="S10" s="114">
        <f t="shared" si="0"/>
        <v>76803003</v>
      </c>
      <c r="T10" s="114">
        <f t="shared" si="0"/>
        <v>76910917</v>
      </c>
      <c r="U10" s="114">
        <f t="shared" si="0"/>
        <v>407484450</v>
      </c>
      <c r="V10" s="114">
        <f t="shared" si="0"/>
        <v>0</v>
      </c>
      <c r="W10" s="114">
        <f t="shared" si="0"/>
        <v>407484450</v>
      </c>
    </row>
    <row r="11" spans="1:23" ht="13.15" customHeight="1">
      <c r="A11" s="192" t="s">
        <v>418</v>
      </c>
      <c r="B11" s="192"/>
      <c r="C11" s="192"/>
      <c r="D11" s="192"/>
      <c r="E11" s="192"/>
      <c r="F11" s="192"/>
      <c r="G11" s="110">
        <v>5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1">
        <v>64258277</v>
      </c>
      <c r="U11" s="112">
        <f t="shared" ref="U11:U28" si="1">H11+I11+J11+K11-L11+M11+N11+O11+P11+Q11+R11+S11+T11</f>
        <v>64258277</v>
      </c>
      <c r="V11" s="111"/>
      <c r="W11" s="112">
        <f t="shared" ref="W11:W28" si="2">U11+V11</f>
        <v>64258277</v>
      </c>
    </row>
    <row r="12" spans="1:23" ht="13.15" customHeight="1">
      <c r="A12" s="192" t="s">
        <v>419</v>
      </c>
      <c r="B12" s="192"/>
      <c r="C12" s="192"/>
      <c r="D12" s="192"/>
      <c r="E12" s="192"/>
      <c r="F12" s="192"/>
      <c r="G12" s="110">
        <v>6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1"/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2">
        <f t="shared" si="1"/>
        <v>0</v>
      </c>
      <c r="V12" s="111"/>
      <c r="W12" s="112">
        <f t="shared" si="2"/>
        <v>0</v>
      </c>
    </row>
    <row r="13" spans="1:23" ht="26.25" customHeight="1">
      <c r="A13" s="192" t="s">
        <v>420</v>
      </c>
      <c r="B13" s="192"/>
      <c r="C13" s="192"/>
      <c r="D13" s="192"/>
      <c r="E13" s="192"/>
      <c r="F13" s="192"/>
      <c r="G13" s="110">
        <v>7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1">
        <v>96679</v>
      </c>
      <c r="P13" s="115">
        <v>0</v>
      </c>
      <c r="Q13" s="115">
        <v>0</v>
      </c>
      <c r="R13" s="115">
        <v>0</v>
      </c>
      <c r="S13" s="111"/>
      <c r="T13" s="111"/>
      <c r="U13" s="112">
        <f t="shared" si="1"/>
        <v>96679</v>
      </c>
      <c r="V13" s="111"/>
      <c r="W13" s="112">
        <f t="shared" si="2"/>
        <v>96679</v>
      </c>
    </row>
    <row r="14" spans="1:23" ht="29.25" customHeight="1">
      <c r="A14" s="192" t="s">
        <v>421</v>
      </c>
      <c r="B14" s="192"/>
      <c r="C14" s="192"/>
      <c r="D14" s="192"/>
      <c r="E14" s="192"/>
      <c r="F14" s="192"/>
      <c r="G14" s="110">
        <v>8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1"/>
      <c r="Q14" s="115">
        <v>0</v>
      </c>
      <c r="R14" s="115">
        <v>0</v>
      </c>
      <c r="S14" s="111"/>
      <c r="T14" s="111"/>
      <c r="U14" s="112">
        <f t="shared" si="1"/>
        <v>0</v>
      </c>
      <c r="V14" s="111"/>
      <c r="W14" s="112">
        <f t="shared" si="2"/>
        <v>0</v>
      </c>
    </row>
    <row r="15" spans="1:23" ht="13.15" customHeight="1">
      <c r="A15" s="192" t="s">
        <v>422</v>
      </c>
      <c r="B15" s="192"/>
      <c r="C15" s="192"/>
      <c r="D15" s="192"/>
      <c r="E15" s="192"/>
      <c r="F15" s="192"/>
      <c r="G15" s="110">
        <v>9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1"/>
      <c r="R15" s="115">
        <v>0</v>
      </c>
      <c r="S15" s="111"/>
      <c r="T15" s="111"/>
      <c r="U15" s="112">
        <f t="shared" si="1"/>
        <v>0</v>
      </c>
      <c r="V15" s="111"/>
      <c r="W15" s="112">
        <f t="shared" si="2"/>
        <v>0</v>
      </c>
    </row>
    <row r="16" spans="1:23" ht="28.5" customHeight="1">
      <c r="A16" s="192" t="s">
        <v>423</v>
      </c>
      <c r="B16" s="192"/>
      <c r="C16" s="192"/>
      <c r="D16" s="192"/>
      <c r="E16" s="192"/>
      <c r="F16" s="192"/>
      <c r="G16" s="110">
        <v>10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1"/>
      <c r="S16" s="111"/>
      <c r="T16" s="111"/>
      <c r="U16" s="112">
        <f t="shared" si="1"/>
        <v>0</v>
      </c>
      <c r="V16" s="111"/>
      <c r="W16" s="112">
        <f t="shared" si="2"/>
        <v>0</v>
      </c>
    </row>
    <row r="17" spans="1:23" ht="23.25" customHeight="1">
      <c r="A17" s="192" t="s">
        <v>424</v>
      </c>
      <c r="B17" s="192"/>
      <c r="C17" s="192"/>
      <c r="D17" s="192"/>
      <c r="E17" s="192"/>
      <c r="F17" s="192"/>
      <c r="G17" s="110">
        <v>11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1"/>
      <c r="O17" s="111"/>
      <c r="P17" s="111"/>
      <c r="Q17" s="111"/>
      <c r="R17" s="111"/>
      <c r="S17" s="111"/>
      <c r="T17" s="111"/>
      <c r="U17" s="112">
        <f t="shared" si="1"/>
        <v>0</v>
      </c>
      <c r="V17" s="111"/>
      <c r="W17" s="112">
        <f t="shared" si="2"/>
        <v>0</v>
      </c>
    </row>
    <row r="18" spans="1:23" ht="13.15" customHeight="1">
      <c r="A18" s="192" t="s">
        <v>425</v>
      </c>
      <c r="B18" s="192"/>
      <c r="C18" s="192"/>
      <c r="D18" s="192"/>
      <c r="E18" s="192"/>
      <c r="F18" s="192"/>
      <c r="G18" s="110">
        <v>12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1"/>
      <c r="O18" s="111"/>
      <c r="P18" s="111"/>
      <c r="Q18" s="111"/>
      <c r="R18" s="111"/>
      <c r="S18" s="111"/>
      <c r="T18" s="111"/>
      <c r="U18" s="112">
        <f t="shared" si="1"/>
        <v>0</v>
      </c>
      <c r="V18" s="111"/>
      <c r="W18" s="112">
        <f t="shared" si="2"/>
        <v>0</v>
      </c>
    </row>
    <row r="19" spans="1:23" ht="13.15" customHeight="1">
      <c r="A19" s="192" t="s">
        <v>426</v>
      </c>
      <c r="B19" s="192"/>
      <c r="C19" s="192"/>
      <c r="D19" s="192"/>
      <c r="E19" s="192"/>
      <c r="F19" s="192"/>
      <c r="G19" s="110">
        <v>13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2">
        <f t="shared" si="1"/>
        <v>0</v>
      </c>
      <c r="V19" s="111"/>
      <c r="W19" s="112">
        <f t="shared" si="2"/>
        <v>0</v>
      </c>
    </row>
    <row r="20" spans="1:23" ht="13.15" customHeight="1">
      <c r="A20" s="192" t="s">
        <v>427</v>
      </c>
      <c r="B20" s="192"/>
      <c r="C20" s="192"/>
      <c r="D20" s="192"/>
      <c r="E20" s="192"/>
      <c r="F20" s="192"/>
      <c r="G20" s="110">
        <v>14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1"/>
      <c r="O20" s="111"/>
      <c r="P20" s="111"/>
      <c r="Q20" s="111"/>
      <c r="R20" s="111"/>
      <c r="S20" s="111"/>
      <c r="T20" s="111"/>
      <c r="U20" s="112">
        <f t="shared" si="1"/>
        <v>0</v>
      </c>
      <c r="V20" s="111"/>
      <c r="W20" s="112">
        <f t="shared" si="2"/>
        <v>0</v>
      </c>
    </row>
    <row r="21" spans="1:23" ht="30.75" customHeight="1">
      <c r="A21" s="192" t="s">
        <v>428</v>
      </c>
      <c r="B21" s="192"/>
      <c r="C21" s="192"/>
      <c r="D21" s="192"/>
      <c r="E21" s="192"/>
      <c r="F21" s="192"/>
      <c r="G21" s="110">
        <v>15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>
        <f t="shared" si="1"/>
        <v>0</v>
      </c>
      <c r="V21" s="111"/>
      <c r="W21" s="112">
        <f t="shared" si="2"/>
        <v>0</v>
      </c>
    </row>
    <row r="22" spans="1:23" ht="28.5" customHeight="1">
      <c r="A22" s="192" t="s">
        <v>429</v>
      </c>
      <c r="B22" s="192"/>
      <c r="C22" s="192"/>
      <c r="D22" s="192"/>
      <c r="E22" s="192"/>
      <c r="F22" s="192"/>
      <c r="G22" s="110">
        <v>16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2">
        <f t="shared" si="1"/>
        <v>0</v>
      </c>
      <c r="V22" s="111"/>
      <c r="W22" s="112">
        <f t="shared" si="2"/>
        <v>0</v>
      </c>
    </row>
    <row r="23" spans="1:23" ht="26.25" customHeight="1">
      <c r="A23" s="192" t="s">
        <v>430</v>
      </c>
      <c r="B23" s="192"/>
      <c r="C23" s="192"/>
      <c r="D23" s="192"/>
      <c r="E23" s="192"/>
      <c r="F23" s="192"/>
      <c r="G23" s="110">
        <v>17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>
        <f t="shared" si="1"/>
        <v>0</v>
      </c>
      <c r="V23" s="111"/>
      <c r="W23" s="112">
        <f t="shared" si="2"/>
        <v>0</v>
      </c>
    </row>
    <row r="24" spans="1:23" ht="13.15" customHeight="1">
      <c r="A24" s="192" t="s">
        <v>431</v>
      </c>
      <c r="B24" s="192"/>
      <c r="C24" s="192"/>
      <c r="D24" s="192"/>
      <c r="E24" s="192"/>
      <c r="F24" s="192"/>
      <c r="G24" s="110">
        <v>18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>
        <f t="shared" si="1"/>
        <v>0</v>
      </c>
      <c r="V24" s="111"/>
      <c r="W24" s="112">
        <f t="shared" si="2"/>
        <v>0</v>
      </c>
    </row>
    <row r="25" spans="1:23" ht="13.15" customHeight="1">
      <c r="A25" s="192" t="s">
        <v>432</v>
      </c>
      <c r="B25" s="192"/>
      <c r="C25" s="192"/>
      <c r="D25" s="192"/>
      <c r="E25" s="192"/>
      <c r="F25" s="192"/>
      <c r="G25" s="110">
        <v>19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>
        <v>-32722560</v>
      </c>
      <c r="U25" s="112">
        <f t="shared" si="1"/>
        <v>-32722560</v>
      </c>
      <c r="V25" s="111"/>
      <c r="W25" s="112">
        <f t="shared" si="2"/>
        <v>-32722560</v>
      </c>
    </row>
    <row r="26" spans="1:23" ht="12.75" customHeight="1">
      <c r="A26" s="192" t="s">
        <v>433</v>
      </c>
      <c r="B26" s="192"/>
      <c r="C26" s="192"/>
      <c r="D26" s="192"/>
      <c r="E26" s="192"/>
      <c r="F26" s="192"/>
      <c r="G26" s="110">
        <v>20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>
        <v>44188357</v>
      </c>
      <c r="T26" s="111">
        <v>-44188357</v>
      </c>
      <c r="U26" s="112">
        <f t="shared" si="1"/>
        <v>0</v>
      </c>
      <c r="V26" s="111"/>
      <c r="W26" s="112">
        <f t="shared" si="2"/>
        <v>0</v>
      </c>
    </row>
    <row r="27" spans="1:23" ht="13.15" customHeight="1">
      <c r="A27" s="192" t="s">
        <v>434</v>
      </c>
      <c r="B27" s="192"/>
      <c r="C27" s="192"/>
      <c r="D27" s="192"/>
      <c r="E27" s="192"/>
      <c r="F27" s="192"/>
      <c r="G27" s="110">
        <v>21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2">
        <f t="shared" si="1"/>
        <v>0</v>
      </c>
      <c r="V27" s="111"/>
      <c r="W27" s="112">
        <f t="shared" si="2"/>
        <v>0</v>
      </c>
    </row>
    <row r="28" spans="1:23" ht="13.15" customHeight="1">
      <c r="A28" s="192" t="s">
        <v>435</v>
      </c>
      <c r="B28" s="192"/>
      <c r="C28" s="192"/>
      <c r="D28" s="192"/>
      <c r="E28" s="192"/>
      <c r="F28" s="192"/>
      <c r="G28" s="110">
        <v>22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>
        <f t="shared" si="1"/>
        <v>0</v>
      </c>
      <c r="V28" s="111"/>
      <c r="W28" s="112">
        <f t="shared" si="2"/>
        <v>0</v>
      </c>
    </row>
    <row r="29" spans="1:23" ht="27.75" customHeight="1">
      <c r="A29" s="194" t="s">
        <v>436</v>
      </c>
      <c r="B29" s="194"/>
      <c r="C29" s="194"/>
      <c r="D29" s="194"/>
      <c r="E29" s="194"/>
      <c r="F29" s="194"/>
      <c r="G29" s="116">
        <v>23</v>
      </c>
      <c r="H29" s="117">
        <f t="shared" ref="H29:W29" si="3">SUM(H10:H28)</f>
        <v>212718480</v>
      </c>
      <c r="I29" s="117">
        <f t="shared" si="3"/>
        <v>43664339</v>
      </c>
      <c r="J29" s="117">
        <f t="shared" si="3"/>
        <v>186680</v>
      </c>
      <c r="K29" s="117">
        <f t="shared" si="3"/>
        <v>-358226</v>
      </c>
      <c r="L29" s="117">
        <f t="shared" si="3"/>
        <v>-358226</v>
      </c>
      <c r="M29" s="117">
        <f t="shared" si="3"/>
        <v>0</v>
      </c>
      <c r="N29" s="117">
        <f t="shared" si="3"/>
        <v>0</v>
      </c>
      <c r="O29" s="117">
        <f t="shared" si="3"/>
        <v>-2702290</v>
      </c>
      <c r="P29" s="117">
        <f t="shared" si="3"/>
        <v>0</v>
      </c>
      <c r="Q29" s="117">
        <f t="shared" si="3"/>
        <v>0</v>
      </c>
      <c r="R29" s="117">
        <f t="shared" si="3"/>
        <v>0</v>
      </c>
      <c r="S29" s="117">
        <f t="shared" si="3"/>
        <v>120991360</v>
      </c>
      <c r="T29" s="117">
        <f t="shared" si="3"/>
        <v>64258277</v>
      </c>
      <c r="U29" s="117">
        <f t="shared" si="3"/>
        <v>439116846</v>
      </c>
      <c r="V29" s="117">
        <f t="shared" si="3"/>
        <v>0</v>
      </c>
      <c r="W29" s="117">
        <f t="shared" si="3"/>
        <v>439116846</v>
      </c>
    </row>
    <row r="30" spans="1:23">
      <c r="A30" s="195" t="s">
        <v>437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</row>
    <row r="31" spans="1:23" ht="36.75" customHeight="1">
      <c r="A31" s="196" t="s">
        <v>438</v>
      </c>
      <c r="B31" s="196"/>
      <c r="C31" s="196"/>
      <c r="D31" s="196"/>
      <c r="E31" s="196"/>
      <c r="F31" s="196"/>
      <c r="G31" s="113">
        <v>24</v>
      </c>
      <c r="H31" s="114">
        <f t="shared" ref="H31:W31" si="4">SUM(H12:H20)</f>
        <v>0</v>
      </c>
      <c r="I31" s="114">
        <f t="shared" si="4"/>
        <v>0</v>
      </c>
      <c r="J31" s="114">
        <f t="shared" si="4"/>
        <v>0</v>
      </c>
      <c r="K31" s="114">
        <f t="shared" si="4"/>
        <v>0</v>
      </c>
      <c r="L31" s="114">
        <f t="shared" si="4"/>
        <v>0</v>
      </c>
      <c r="M31" s="114">
        <f t="shared" si="4"/>
        <v>0</v>
      </c>
      <c r="N31" s="114">
        <f t="shared" si="4"/>
        <v>0</v>
      </c>
      <c r="O31" s="114">
        <f t="shared" si="4"/>
        <v>96679</v>
      </c>
      <c r="P31" s="114">
        <f t="shared" si="4"/>
        <v>0</v>
      </c>
      <c r="Q31" s="114">
        <f t="shared" si="4"/>
        <v>0</v>
      </c>
      <c r="R31" s="114">
        <f t="shared" si="4"/>
        <v>0</v>
      </c>
      <c r="S31" s="114">
        <f t="shared" si="4"/>
        <v>0</v>
      </c>
      <c r="T31" s="114">
        <f t="shared" si="4"/>
        <v>0</v>
      </c>
      <c r="U31" s="114">
        <f t="shared" si="4"/>
        <v>96679</v>
      </c>
      <c r="V31" s="114">
        <f t="shared" si="4"/>
        <v>0</v>
      </c>
      <c r="W31" s="114">
        <f t="shared" si="4"/>
        <v>96679</v>
      </c>
    </row>
    <row r="32" spans="1:23" ht="31.5" customHeight="1">
      <c r="A32" s="196" t="s">
        <v>439</v>
      </c>
      <c r="B32" s="196"/>
      <c r="C32" s="196"/>
      <c r="D32" s="196"/>
      <c r="E32" s="196"/>
      <c r="F32" s="196"/>
      <c r="G32" s="113">
        <v>25</v>
      </c>
      <c r="H32" s="114">
        <f t="shared" ref="H32:W32" si="5">H11+H31</f>
        <v>0</v>
      </c>
      <c r="I32" s="114">
        <f t="shared" si="5"/>
        <v>0</v>
      </c>
      <c r="J32" s="114">
        <f t="shared" si="5"/>
        <v>0</v>
      </c>
      <c r="K32" s="114">
        <f t="shared" si="5"/>
        <v>0</v>
      </c>
      <c r="L32" s="114">
        <f t="shared" si="5"/>
        <v>0</v>
      </c>
      <c r="M32" s="114">
        <f t="shared" si="5"/>
        <v>0</v>
      </c>
      <c r="N32" s="114">
        <f t="shared" si="5"/>
        <v>0</v>
      </c>
      <c r="O32" s="114">
        <f t="shared" si="5"/>
        <v>96679</v>
      </c>
      <c r="P32" s="114">
        <f t="shared" si="5"/>
        <v>0</v>
      </c>
      <c r="Q32" s="114">
        <f t="shared" si="5"/>
        <v>0</v>
      </c>
      <c r="R32" s="114">
        <f t="shared" si="5"/>
        <v>0</v>
      </c>
      <c r="S32" s="114">
        <f t="shared" si="5"/>
        <v>0</v>
      </c>
      <c r="T32" s="114">
        <f t="shared" si="5"/>
        <v>64258277</v>
      </c>
      <c r="U32" s="114">
        <f t="shared" si="5"/>
        <v>64354956</v>
      </c>
      <c r="V32" s="114">
        <f t="shared" si="5"/>
        <v>0</v>
      </c>
      <c r="W32" s="114">
        <f t="shared" si="5"/>
        <v>64354956</v>
      </c>
    </row>
    <row r="33" spans="1:23" ht="30.75" customHeight="1">
      <c r="A33" s="197" t="s">
        <v>440</v>
      </c>
      <c r="B33" s="197"/>
      <c r="C33" s="197"/>
      <c r="D33" s="197"/>
      <c r="E33" s="197"/>
      <c r="F33" s="197"/>
      <c r="G33" s="116">
        <v>26</v>
      </c>
      <c r="H33" s="117">
        <f t="shared" ref="H33:W33" si="6">SUM(H21:H28)</f>
        <v>0</v>
      </c>
      <c r="I33" s="117">
        <f t="shared" si="6"/>
        <v>0</v>
      </c>
      <c r="J33" s="117">
        <f t="shared" si="6"/>
        <v>0</v>
      </c>
      <c r="K33" s="117">
        <f t="shared" si="6"/>
        <v>0</v>
      </c>
      <c r="L33" s="117">
        <f t="shared" si="6"/>
        <v>0</v>
      </c>
      <c r="M33" s="117">
        <f t="shared" si="6"/>
        <v>0</v>
      </c>
      <c r="N33" s="117">
        <f t="shared" si="6"/>
        <v>0</v>
      </c>
      <c r="O33" s="117">
        <f t="shared" si="6"/>
        <v>0</v>
      </c>
      <c r="P33" s="117">
        <f t="shared" si="6"/>
        <v>0</v>
      </c>
      <c r="Q33" s="117">
        <f t="shared" si="6"/>
        <v>0</v>
      </c>
      <c r="R33" s="117">
        <f t="shared" si="6"/>
        <v>0</v>
      </c>
      <c r="S33" s="117">
        <f t="shared" si="6"/>
        <v>44188357</v>
      </c>
      <c r="T33" s="117">
        <f t="shared" si="6"/>
        <v>-76910917</v>
      </c>
      <c r="U33" s="117">
        <f t="shared" si="6"/>
        <v>-32722560</v>
      </c>
      <c r="V33" s="117">
        <f t="shared" si="6"/>
        <v>0</v>
      </c>
      <c r="W33" s="117">
        <f t="shared" si="6"/>
        <v>-32722560</v>
      </c>
    </row>
    <row r="34" spans="1:23">
      <c r="A34" s="195" t="s">
        <v>178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</row>
    <row r="35" spans="1:23" ht="13.15" customHeight="1">
      <c r="A35" s="191" t="s">
        <v>441</v>
      </c>
      <c r="B35" s="191"/>
      <c r="C35" s="191"/>
      <c r="D35" s="191"/>
      <c r="E35" s="191"/>
      <c r="F35" s="191"/>
      <c r="G35" s="110">
        <v>27</v>
      </c>
      <c r="H35" s="111">
        <v>212718480</v>
      </c>
      <c r="I35" s="111">
        <v>43664339</v>
      </c>
      <c r="J35" s="111">
        <v>186680</v>
      </c>
      <c r="K35" s="111">
        <v>-358226</v>
      </c>
      <c r="L35" s="111">
        <v>-358226</v>
      </c>
      <c r="M35" s="111"/>
      <c r="N35" s="111"/>
      <c r="O35" s="111">
        <v>-2702289</v>
      </c>
      <c r="P35" s="111"/>
      <c r="Q35" s="111"/>
      <c r="R35" s="111"/>
      <c r="S35" s="111">
        <v>120991360</v>
      </c>
      <c r="T35" s="111">
        <v>64258277</v>
      </c>
      <c r="U35" s="112">
        <f>H35+I35+J35+K35-L35+M35+N35+O35+P35+Q35+R35+S35+T35</f>
        <v>439116847</v>
      </c>
      <c r="V35" s="111"/>
      <c r="W35" s="112">
        <f>U35+V35</f>
        <v>439116847</v>
      </c>
    </row>
    <row r="36" spans="1:23" ht="13.15" customHeight="1">
      <c r="A36" s="192" t="s">
        <v>415</v>
      </c>
      <c r="B36" s="192"/>
      <c r="C36" s="192"/>
      <c r="D36" s="192"/>
      <c r="E36" s="192"/>
      <c r="F36" s="192"/>
      <c r="G36" s="110">
        <v>28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>
        <f>H36+I36+J36+K36-L36+M36+N36+O36+P36+Q36+R36+S36+T36</f>
        <v>0</v>
      </c>
      <c r="V36" s="111"/>
      <c r="W36" s="112">
        <f>U36+V36</f>
        <v>0</v>
      </c>
    </row>
    <row r="37" spans="1:23" ht="13.15" customHeight="1">
      <c r="A37" s="192" t="s">
        <v>416</v>
      </c>
      <c r="B37" s="192"/>
      <c r="C37" s="192"/>
      <c r="D37" s="192"/>
      <c r="E37" s="192"/>
      <c r="F37" s="192"/>
      <c r="G37" s="110">
        <v>29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2">
        <f>H37+I37+J37+K37-L37+M37+N37+O37+P37+Q37+R37+S37+T37</f>
        <v>0</v>
      </c>
      <c r="V37" s="111"/>
      <c r="W37" s="112">
        <f>U37+V37</f>
        <v>0</v>
      </c>
    </row>
    <row r="38" spans="1:23" ht="25.5" customHeight="1">
      <c r="A38" s="193" t="s">
        <v>442</v>
      </c>
      <c r="B38" s="193"/>
      <c r="C38" s="193"/>
      <c r="D38" s="193"/>
      <c r="E38" s="193"/>
      <c r="F38" s="193"/>
      <c r="G38" s="113">
        <v>30</v>
      </c>
      <c r="H38" s="114">
        <f t="shared" ref="H38:W38" si="7">H35+H36+H37</f>
        <v>212718480</v>
      </c>
      <c r="I38" s="114">
        <f t="shared" si="7"/>
        <v>43664339</v>
      </c>
      <c r="J38" s="114">
        <f t="shared" si="7"/>
        <v>186680</v>
      </c>
      <c r="K38" s="114">
        <f t="shared" si="7"/>
        <v>-358226</v>
      </c>
      <c r="L38" s="114">
        <f t="shared" si="7"/>
        <v>-358226</v>
      </c>
      <c r="M38" s="114">
        <f t="shared" si="7"/>
        <v>0</v>
      </c>
      <c r="N38" s="114">
        <f t="shared" si="7"/>
        <v>0</v>
      </c>
      <c r="O38" s="114">
        <f t="shared" si="7"/>
        <v>-2702289</v>
      </c>
      <c r="P38" s="114">
        <f t="shared" si="7"/>
        <v>0</v>
      </c>
      <c r="Q38" s="114">
        <f t="shared" si="7"/>
        <v>0</v>
      </c>
      <c r="R38" s="114">
        <f t="shared" si="7"/>
        <v>0</v>
      </c>
      <c r="S38" s="114">
        <f t="shared" si="7"/>
        <v>120991360</v>
      </c>
      <c r="T38" s="114">
        <f t="shared" si="7"/>
        <v>64258277</v>
      </c>
      <c r="U38" s="114">
        <f t="shared" si="7"/>
        <v>439116847</v>
      </c>
      <c r="V38" s="114">
        <f t="shared" si="7"/>
        <v>0</v>
      </c>
      <c r="W38" s="114">
        <f t="shared" si="7"/>
        <v>439116847</v>
      </c>
    </row>
    <row r="39" spans="1:23" ht="13.15" customHeight="1">
      <c r="A39" s="192" t="s">
        <v>418</v>
      </c>
      <c r="B39" s="192"/>
      <c r="C39" s="192"/>
      <c r="D39" s="192"/>
      <c r="E39" s="192"/>
      <c r="F39" s="192"/>
      <c r="G39" s="110">
        <v>31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1">
        <v>80497352</v>
      </c>
      <c r="U39" s="112">
        <f t="shared" ref="U39:U56" si="8">H39+I39+J39+K39-L39+M39+N39+O39+P39+Q39+R39+S39+T39</f>
        <v>80497352</v>
      </c>
      <c r="V39" s="111"/>
      <c r="W39" s="112">
        <f t="shared" ref="W39:W56" si="9">U39+V39</f>
        <v>80497352</v>
      </c>
    </row>
    <row r="40" spans="1:23" ht="13.15" customHeight="1">
      <c r="A40" s="192" t="s">
        <v>419</v>
      </c>
      <c r="B40" s="192"/>
      <c r="C40" s="192"/>
      <c r="D40" s="192"/>
      <c r="E40" s="192"/>
      <c r="F40" s="192"/>
      <c r="G40" s="110">
        <v>32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1"/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2">
        <f t="shared" si="8"/>
        <v>0</v>
      </c>
      <c r="V40" s="111"/>
      <c r="W40" s="112">
        <f t="shared" si="9"/>
        <v>0</v>
      </c>
    </row>
    <row r="41" spans="1:23" ht="27" customHeight="1">
      <c r="A41" s="192" t="s">
        <v>443</v>
      </c>
      <c r="B41" s="192"/>
      <c r="C41" s="192"/>
      <c r="D41" s="192"/>
      <c r="E41" s="192"/>
      <c r="F41" s="192"/>
      <c r="G41" s="110">
        <v>33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1">
        <v>2702289</v>
      </c>
      <c r="P41" s="115">
        <v>0</v>
      </c>
      <c r="Q41" s="115">
        <v>0</v>
      </c>
      <c r="R41" s="115">
        <v>0</v>
      </c>
      <c r="S41" s="111"/>
      <c r="T41" s="111"/>
      <c r="U41" s="112">
        <f t="shared" si="8"/>
        <v>2702289</v>
      </c>
      <c r="V41" s="111"/>
      <c r="W41" s="112">
        <f t="shared" si="9"/>
        <v>2702289</v>
      </c>
    </row>
    <row r="42" spans="1:23" ht="20.25" customHeight="1">
      <c r="A42" s="192" t="s">
        <v>421</v>
      </c>
      <c r="B42" s="192"/>
      <c r="C42" s="192"/>
      <c r="D42" s="192"/>
      <c r="E42" s="192"/>
      <c r="F42" s="192"/>
      <c r="G42" s="110">
        <v>34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1">
        <v>-2145460</v>
      </c>
      <c r="Q42" s="115">
        <v>0</v>
      </c>
      <c r="R42" s="115">
        <v>0</v>
      </c>
      <c r="S42" s="111"/>
      <c r="T42" s="111"/>
      <c r="U42" s="112">
        <f t="shared" si="8"/>
        <v>-2145460</v>
      </c>
      <c r="V42" s="111"/>
      <c r="W42" s="112">
        <f t="shared" si="9"/>
        <v>-2145460</v>
      </c>
    </row>
    <row r="43" spans="1:23" ht="21" customHeight="1">
      <c r="A43" s="192" t="s">
        <v>422</v>
      </c>
      <c r="B43" s="192"/>
      <c r="C43" s="192"/>
      <c r="D43" s="192"/>
      <c r="E43" s="192"/>
      <c r="F43" s="192"/>
      <c r="G43" s="110">
        <v>35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1"/>
      <c r="R43" s="115">
        <v>0</v>
      </c>
      <c r="S43" s="111"/>
      <c r="T43" s="111"/>
      <c r="U43" s="112">
        <f t="shared" si="8"/>
        <v>0</v>
      </c>
      <c r="V43" s="111"/>
      <c r="W43" s="112">
        <f t="shared" si="9"/>
        <v>0</v>
      </c>
    </row>
    <row r="44" spans="1:23" ht="29.25" customHeight="1">
      <c r="A44" s="192" t="s">
        <v>423</v>
      </c>
      <c r="B44" s="192"/>
      <c r="C44" s="192"/>
      <c r="D44" s="192"/>
      <c r="E44" s="192"/>
      <c r="F44" s="192"/>
      <c r="G44" s="110">
        <v>36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1"/>
      <c r="S44" s="111"/>
      <c r="T44" s="111"/>
      <c r="U44" s="112">
        <f t="shared" si="8"/>
        <v>0</v>
      </c>
      <c r="V44" s="111"/>
      <c r="W44" s="112">
        <f t="shared" si="9"/>
        <v>0</v>
      </c>
    </row>
    <row r="45" spans="1:23" ht="21" customHeight="1">
      <c r="A45" s="192" t="s">
        <v>444</v>
      </c>
      <c r="B45" s="192"/>
      <c r="C45" s="192"/>
      <c r="D45" s="192"/>
      <c r="E45" s="192"/>
      <c r="F45" s="192"/>
      <c r="G45" s="110">
        <v>37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1"/>
      <c r="O45" s="111"/>
      <c r="P45" s="111"/>
      <c r="Q45" s="111"/>
      <c r="R45" s="111"/>
      <c r="S45" s="111"/>
      <c r="T45" s="111"/>
      <c r="U45" s="112">
        <f t="shared" si="8"/>
        <v>0</v>
      </c>
      <c r="V45" s="111"/>
      <c r="W45" s="112">
        <f t="shared" si="9"/>
        <v>0</v>
      </c>
    </row>
    <row r="46" spans="1:23" ht="13.15" customHeight="1">
      <c r="A46" s="192" t="s">
        <v>425</v>
      </c>
      <c r="B46" s="192"/>
      <c r="C46" s="192"/>
      <c r="D46" s="192"/>
      <c r="E46" s="192"/>
      <c r="F46" s="192"/>
      <c r="G46" s="110">
        <v>38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1"/>
      <c r="O46" s="111"/>
      <c r="P46" s="111"/>
      <c r="Q46" s="111"/>
      <c r="R46" s="111"/>
      <c r="S46" s="111"/>
      <c r="T46" s="111"/>
      <c r="U46" s="112">
        <f t="shared" si="8"/>
        <v>0</v>
      </c>
      <c r="V46" s="111"/>
      <c r="W46" s="112">
        <f t="shared" si="9"/>
        <v>0</v>
      </c>
    </row>
    <row r="47" spans="1:23" ht="13.15" customHeight="1">
      <c r="A47" s="192" t="s">
        <v>426</v>
      </c>
      <c r="B47" s="192"/>
      <c r="C47" s="192"/>
      <c r="D47" s="192"/>
      <c r="E47" s="192"/>
      <c r="F47" s="192"/>
      <c r="G47" s="110">
        <v>39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2">
        <f t="shared" si="8"/>
        <v>0</v>
      </c>
      <c r="V47" s="111"/>
      <c r="W47" s="112">
        <f t="shared" si="9"/>
        <v>0</v>
      </c>
    </row>
    <row r="48" spans="1:23" ht="13.15" customHeight="1">
      <c r="A48" s="192" t="s">
        <v>427</v>
      </c>
      <c r="B48" s="192"/>
      <c r="C48" s="192"/>
      <c r="D48" s="192"/>
      <c r="E48" s="192"/>
      <c r="F48" s="192"/>
      <c r="G48" s="110">
        <v>40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1"/>
      <c r="O48" s="111"/>
      <c r="P48" s="111"/>
      <c r="Q48" s="111"/>
      <c r="R48" s="111"/>
      <c r="S48" s="111"/>
      <c r="T48" s="111"/>
      <c r="U48" s="112">
        <f t="shared" si="8"/>
        <v>0</v>
      </c>
      <c r="V48" s="111"/>
      <c r="W48" s="112">
        <f t="shared" si="9"/>
        <v>0</v>
      </c>
    </row>
    <row r="49" spans="1:23" ht="24" customHeight="1">
      <c r="A49" s="192" t="s">
        <v>445</v>
      </c>
      <c r="B49" s="192"/>
      <c r="C49" s="192"/>
      <c r="D49" s="192"/>
      <c r="E49" s="192"/>
      <c r="F49" s="192"/>
      <c r="G49" s="110">
        <v>41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2">
        <f t="shared" si="8"/>
        <v>0</v>
      </c>
      <c r="V49" s="111"/>
      <c r="W49" s="112">
        <f t="shared" si="9"/>
        <v>0</v>
      </c>
    </row>
    <row r="50" spans="1:23" ht="26.25" customHeight="1">
      <c r="A50" s="192" t="s">
        <v>429</v>
      </c>
      <c r="B50" s="192"/>
      <c r="C50" s="192"/>
      <c r="D50" s="192"/>
      <c r="E50" s="192"/>
      <c r="F50" s="192"/>
      <c r="G50" s="110">
        <v>42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2">
        <f t="shared" si="8"/>
        <v>0</v>
      </c>
      <c r="V50" s="111"/>
      <c r="W50" s="112">
        <f t="shared" si="9"/>
        <v>0</v>
      </c>
    </row>
    <row r="51" spans="1:23" ht="22.5" customHeight="1">
      <c r="A51" s="192" t="s">
        <v>446</v>
      </c>
      <c r="B51" s="192"/>
      <c r="C51" s="192"/>
      <c r="D51" s="192"/>
      <c r="E51" s="192"/>
      <c r="F51" s="192"/>
      <c r="G51" s="110">
        <v>43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2">
        <f t="shared" si="8"/>
        <v>0</v>
      </c>
      <c r="V51" s="111"/>
      <c r="W51" s="112">
        <f t="shared" si="9"/>
        <v>0</v>
      </c>
    </row>
    <row r="52" spans="1:23" ht="13.15" customHeight="1">
      <c r="A52" s="192" t="s">
        <v>431</v>
      </c>
      <c r="B52" s="192"/>
      <c r="C52" s="192"/>
      <c r="D52" s="192"/>
      <c r="E52" s="192"/>
      <c r="F52" s="192"/>
      <c r="G52" s="110">
        <v>44</v>
      </c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>
        <f t="shared" si="8"/>
        <v>0</v>
      </c>
      <c r="V52" s="111"/>
      <c r="W52" s="112">
        <f t="shared" si="9"/>
        <v>0</v>
      </c>
    </row>
    <row r="53" spans="1:23" ht="13.15" customHeight="1">
      <c r="A53" s="192" t="s">
        <v>432</v>
      </c>
      <c r="B53" s="192"/>
      <c r="C53" s="192"/>
      <c r="D53" s="192"/>
      <c r="E53" s="192"/>
      <c r="F53" s="192"/>
      <c r="G53" s="110">
        <v>45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>
        <v>-31268224</v>
      </c>
      <c r="U53" s="112">
        <f t="shared" si="8"/>
        <v>-31268224</v>
      </c>
      <c r="V53" s="111"/>
      <c r="W53" s="112">
        <f t="shared" si="9"/>
        <v>-31268224</v>
      </c>
    </row>
    <row r="54" spans="1:23" ht="13.15" customHeight="1">
      <c r="A54" s="192" t="s">
        <v>433</v>
      </c>
      <c r="B54" s="192"/>
      <c r="C54" s="192"/>
      <c r="D54" s="192"/>
      <c r="E54" s="192"/>
      <c r="F54" s="192"/>
      <c r="G54" s="110">
        <v>46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>
        <v>33050294</v>
      </c>
      <c r="T54" s="111">
        <v>-33050294</v>
      </c>
      <c r="U54" s="112">
        <f t="shared" si="8"/>
        <v>0</v>
      </c>
      <c r="V54" s="111"/>
      <c r="W54" s="112">
        <f t="shared" si="9"/>
        <v>0</v>
      </c>
    </row>
    <row r="55" spans="1:23" ht="13.15" customHeight="1">
      <c r="A55" s="192" t="s">
        <v>434</v>
      </c>
      <c r="B55" s="192"/>
      <c r="C55" s="192"/>
      <c r="D55" s="192"/>
      <c r="E55" s="192"/>
      <c r="F55" s="192"/>
      <c r="G55" s="110">
        <v>47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>
        <f t="shared" si="8"/>
        <v>0</v>
      </c>
      <c r="V55" s="111"/>
      <c r="W55" s="112">
        <f t="shared" si="9"/>
        <v>0</v>
      </c>
    </row>
    <row r="56" spans="1:23" ht="13.15" customHeight="1">
      <c r="A56" s="192" t="s">
        <v>435</v>
      </c>
      <c r="B56" s="192"/>
      <c r="C56" s="192"/>
      <c r="D56" s="192"/>
      <c r="E56" s="192"/>
      <c r="F56" s="192"/>
      <c r="G56" s="110">
        <v>48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2">
        <f t="shared" si="8"/>
        <v>0</v>
      </c>
      <c r="V56" s="111"/>
      <c r="W56" s="112">
        <f t="shared" si="9"/>
        <v>0</v>
      </c>
    </row>
    <row r="57" spans="1:23" ht="24" customHeight="1">
      <c r="A57" s="194" t="s">
        <v>447</v>
      </c>
      <c r="B57" s="194"/>
      <c r="C57" s="194"/>
      <c r="D57" s="194"/>
      <c r="E57" s="194"/>
      <c r="F57" s="194"/>
      <c r="G57" s="116">
        <v>49</v>
      </c>
      <c r="H57" s="117">
        <f t="shared" ref="H57:W57" si="10">SUM(H38:H56)</f>
        <v>212718480</v>
      </c>
      <c r="I57" s="117">
        <f t="shared" si="10"/>
        <v>43664339</v>
      </c>
      <c r="J57" s="117">
        <f t="shared" si="10"/>
        <v>186680</v>
      </c>
      <c r="K57" s="117">
        <f t="shared" si="10"/>
        <v>-358226</v>
      </c>
      <c r="L57" s="117">
        <f t="shared" si="10"/>
        <v>-358226</v>
      </c>
      <c r="M57" s="117">
        <f t="shared" si="10"/>
        <v>0</v>
      </c>
      <c r="N57" s="117">
        <f t="shared" si="10"/>
        <v>0</v>
      </c>
      <c r="O57" s="117">
        <f t="shared" si="10"/>
        <v>0</v>
      </c>
      <c r="P57" s="117">
        <f t="shared" si="10"/>
        <v>-2145460</v>
      </c>
      <c r="Q57" s="117">
        <f t="shared" si="10"/>
        <v>0</v>
      </c>
      <c r="R57" s="117">
        <f t="shared" si="10"/>
        <v>0</v>
      </c>
      <c r="S57" s="117">
        <f t="shared" si="10"/>
        <v>154041654</v>
      </c>
      <c r="T57" s="117">
        <f t="shared" si="10"/>
        <v>80437111</v>
      </c>
      <c r="U57" s="117">
        <f t="shared" si="10"/>
        <v>488902804</v>
      </c>
      <c r="V57" s="117">
        <f t="shared" si="10"/>
        <v>0</v>
      </c>
      <c r="W57" s="117">
        <f t="shared" si="10"/>
        <v>488902804</v>
      </c>
    </row>
    <row r="58" spans="1:23">
      <c r="A58" s="195" t="s">
        <v>437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</row>
    <row r="59" spans="1:23" ht="31.5" customHeight="1">
      <c r="A59" s="196" t="s">
        <v>448</v>
      </c>
      <c r="B59" s="196"/>
      <c r="C59" s="196"/>
      <c r="D59" s="196"/>
      <c r="E59" s="196"/>
      <c r="F59" s="196"/>
      <c r="G59" s="113">
        <v>50</v>
      </c>
      <c r="H59" s="114">
        <f t="shared" ref="H59:W59" si="11">SUM(H40:H48)</f>
        <v>0</v>
      </c>
      <c r="I59" s="114">
        <f t="shared" si="11"/>
        <v>0</v>
      </c>
      <c r="J59" s="114">
        <f t="shared" si="11"/>
        <v>0</v>
      </c>
      <c r="K59" s="114">
        <f t="shared" si="11"/>
        <v>0</v>
      </c>
      <c r="L59" s="114">
        <f t="shared" si="11"/>
        <v>0</v>
      </c>
      <c r="M59" s="114">
        <f t="shared" si="11"/>
        <v>0</v>
      </c>
      <c r="N59" s="114">
        <f t="shared" si="11"/>
        <v>0</v>
      </c>
      <c r="O59" s="114">
        <f t="shared" si="11"/>
        <v>2702289</v>
      </c>
      <c r="P59" s="114">
        <f t="shared" si="11"/>
        <v>-2145460</v>
      </c>
      <c r="Q59" s="114">
        <f t="shared" si="11"/>
        <v>0</v>
      </c>
      <c r="R59" s="114">
        <f t="shared" si="11"/>
        <v>0</v>
      </c>
      <c r="S59" s="114">
        <f t="shared" si="11"/>
        <v>0</v>
      </c>
      <c r="T59" s="114">
        <f t="shared" si="11"/>
        <v>0</v>
      </c>
      <c r="U59" s="114">
        <f t="shared" si="11"/>
        <v>556829</v>
      </c>
      <c r="V59" s="114">
        <f t="shared" si="11"/>
        <v>0</v>
      </c>
      <c r="W59" s="114">
        <f t="shared" si="11"/>
        <v>556829</v>
      </c>
    </row>
    <row r="60" spans="1:23" ht="27.75" customHeight="1">
      <c r="A60" s="196" t="s">
        <v>449</v>
      </c>
      <c r="B60" s="196"/>
      <c r="C60" s="196"/>
      <c r="D60" s="196"/>
      <c r="E60" s="196"/>
      <c r="F60" s="196"/>
      <c r="G60" s="113">
        <v>51</v>
      </c>
      <c r="H60" s="114">
        <f t="shared" ref="H60:W60" si="12">H39+H59</f>
        <v>0</v>
      </c>
      <c r="I60" s="114">
        <f t="shared" si="12"/>
        <v>0</v>
      </c>
      <c r="J60" s="114">
        <f t="shared" si="12"/>
        <v>0</v>
      </c>
      <c r="K60" s="114">
        <f t="shared" si="12"/>
        <v>0</v>
      </c>
      <c r="L60" s="114">
        <f t="shared" si="12"/>
        <v>0</v>
      </c>
      <c r="M60" s="114">
        <f t="shared" si="12"/>
        <v>0</v>
      </c>
      <c r="N60" s="114">
        <f t="shared" si="12"/>
        <v>0</v>
      </c>
      <c r="O60" s="114">
        <f t="shared" si="12"/>
        <v>2702289</v>
      </c>
      <c r="P60" s="114">
        <f t="shared" si="12"/>
        <v>-2145460</v>
      </c>
      <c r="Q60" s="114">
        <f t="shared" si="12"/>
        <v>0</v>
      </c>
      <c r="R60" s="114">
        <f t="shared" si="12"/>
        <v>0</v>
      </c>
      <c r="S60" s="114">
        <f t="shared" si="12"/>
        <v>0</v>
      </c>
      <c r="T60" s="114">
        <f t="shared" si="12"/>
        <v>80497352</v>
      </c>
      <c r="U60" s="114">
        <f t="shared" si="12"/>
        <v>81054181</v>
      </c>
      <c r="V60" s="114">
        <f t="shared" si="12"/>
        <v>0</v>
      </c>
      <c r="W60" s="114">
        <f t="shared" si="12"/>
        <v>81054181</v>
      </c>
    </row>
    <row r="61" spans="1:23" ht="29.25" customHeight="1">
      <c r="A61" s="197" t="s">
        <v>450</v>
      </c>
      <c r="B61" s="197"/>
      <c r="C61" s="197"/>
      <c r="D61" s="197"/>
      <c r="E61" s="197"/>
      <c r="F61" s="197"/>
      <c r="G61" s="116">
        <v>52</v>
      </c>
      <c r="H61" s="117">
        <f t="shared" ref="H61:W61" si="13">SUM(H49:H56)</f>
        <v>0</v>
      </c>
      <c r="I61" s="117">
        <f t="shared" si="13"/>
        <v>0</v>
      </c>
      <c r="J61" s="117">
        <f t="shared" si="13"/>
        <v>0</v>
      </c>
      <c r="K61" s="117">
        <f t="shared" si="13"/>
        <v>0</v>
      </c>
      <c r="L61" s="117">
        <f t="shared" si="13"/>
        <v>0</v>
      </c>
      <c r="M61" s="117">
        <f t="shared" si="13"/>
        <v>0</v>
      </c>
      <c r="N61" s="117">
        <f t="shared" si="13"/>
        <v>0</v>
      </c>
      <c r="O61" s="117">
        <f t="shared" si="13"/>
        <v>0</v>
      </c>
      <c r="P61" s="117">
        <f t="shared" si="13"/>
        <v>0</v>
      </c>
      <c r="Q61" s="117">
        <f t="shared" si="13"/>
        <v>0</v>
      </c>
      <c r="R61" s="117">
        <f t="shared" si="13"/>
        <v>0</v>
      </c>
      <c r="S61" s="117">
        <f t="shared" si="13"/>
        <v>33050294</v>
      </c>
      <c r="T61" s="117">
        <f t="shared" si="13"/>
        <v>-64318518</v>
      </c>
      <c r="U61" s="117">
        <f t="shared" si="13"/>
        <v>-31268224</v>
      </c>
      <c r="V61" s="117">
        <f t="shared" si="13"/>
        <v>0</v>
      </c>
      <c r="W61" s="117">
        <f t="shared" si="13"/>
        <v>-31268224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 IZ2 JB2 SV2 SX2 ACR2 ACT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rintOptions horizontalCentered="1"/>
  <pageMargins left="0.75" right="0.75" top="1" bottom="1" header="0.51180555555555496" footer="0.51180555555555496"/>
  <pageSetup paperSize="9" scale="37" firstPageNumber="0" orientation="landscape" r:id="rId1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workbookViewId="0">
      <selection sqref="A1:J30"/>
    </sheetView>
  </sheetViews>
  <sheetFormatPr defaultRowHeight="12.75"/>
  <cols>
    <col min="1" max="1025" width="8.7109375" customWidth="1"/>
  </cols>
  <sheetData>
    <row r="1" spans="1:10" ht="13.15" customHeight="1">
      <c r="A1" s="198" t="s">
        <v>451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>
      <c r="A3" s="198"/>
      <c r="B3" s="198"/>
      <c r="C3" s="198"/>
      <c r="D3" s="198"/>
      <c r="E3" s="198"/>
      <c r="F3" s="198"/>
      <c r="G3" s="198"/>
      <c r="H3" s="198"/>
      <c r="I3" s="198"/>
      <c r="J3" s="198"/>
    </row>
    <row r="4" spans="1:10">
      <c r="A4" s="198"/>
      <c r="B4" s="198"/>
      <c r="C4" s="198"/>
      <c r="D4" s="198"/>
      <c r="E4" s="198"/>
      <c r="F4" s="198"/>
      <c r="G4" s="198"/>
      <c r="H4" s="198"/>
      <c r="I4" s="198"/>
      <c r="J4" s="198"/>
    </row>
    <row r="5" spans="1:10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0">
      <c r="A6" s="198"/>
      <c r="B6" s="198"/>
      <c r="C6" s="198"/>
      <c r="D6" s="198"/>
      <c r="E6" s="198"/>
      <c r="F6" s="198"/>
      <c r="G6" s="198"/>
      <c r="H6" s="198"/>
      <c r="I6" s="198"/>
      <c r="J6" s="198"/>
    </row>
    <row r="7" spans="1:10">
      <c r="A7" s="198"/>
      <c r="B7" s="198"/>
      <c r="C7" s="198"/>
      <c r="D7" s="198"/>
      <c r="E7" s="198"/>
      <c r="F7" s="198"/>
      <c r="G7" s="198"/>
      <c r="H7" s="198"/>
      <c r="I7" s="198"/>
      <c r="J7" s="198"/>
    </row>
    <row r="8" spans="1:10">
      <c r="A8" s="198"/>
      <c r="B8" s="198"/>
      <c r="C8" s="198"/>
      <c r="D8" s="198"/>
      <c r="E8" s="198"/>
      <c r="F8" s="198"/>
      <c r="G8" s="198"/>
      <c r="H8" s="198"/>
      <c r="I8" s="198"/>
      <c r="J8" s="198"/>
    </row>
    <row r="9" spans="1:10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0">
      <c r="A10" s="198"/>
      <c r="B10" s="198"/>
      <c r="C10" s="198"/>
      <c r="D10" s="198"/>
      <c r="E10" s="198"/>
      <c r="F10" s="198"/>
      <c r="G10" s="198"/>
      <c r="H10" s="198"/>
      <c r="I10" s="198"/>
      <c r="J10" s="198"/>
    </row>
    <row r="11" spans="1:10">
      <c r="A11" s="198"/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>
      <c r="A12" s="198"/>
      <c r="B12" s="198"/>
      <c r="C12" s="198"/>
      <c r="D12" s="198"/>
      <c r="E12" s="198"/>
      <c r="F12" s="198"/>
      <c r="G12" s="198"/>
      <c r="H12" s="198"/>
      <c r="I12" s="198"/>
      <c r="J12" s="198"/>
    </row>
    <row r="13" spans="1:10">
      <c r="A13" s="198"/>
      <c r="B13" s="198"/>
      <c r="C13" s="198"/>
      <c r="D13" s="198"/>
      <c r="E13" s="198"/>
      <c r="F13" s="198"/>
      <c r="G13" s="198"/>
      <c r="H13" s="198"/>
      <c r="I13" s="198"/>
      <c r="J13" s="198"/>
    </row>
    <row r="14" spans="1:10">
      <c r="A14" s="198"/>
      <c r="B14" s="198"/>
      <c r="C14" s="198"/>
      <c r="D14" s="198"/>
      <c r="E14" s="198"/>
      <c r="F14" s="198"/>
      <c r="G14" s="198"/>
      <c r="H14" s="198"/>
      <c r="I14" s="198"/>
      <c r="J14" s="198"/>
    </row>
    <row r="15" spans="1:10">
      <c r="A15" s="198"/>
      <c r="B15" s="198"/>
      <c r="C15" s="198"/>
      <c r="D15" s="198"/>
      <c r="E15" s="198"/>
      <c r="F15" s="198"/>
      <c r="G15" s="198"/>
      <c r="H15" s="198"/>
      <c r="I15" s="198"/>
      <c r="J15" s="198"/>
    </row>
    <row r="16" spans="1:10">
      <c r="A16" s="198"/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>
      <c r="A17" s="198"/>
      <c r="B17" s="198"/>
      <c r="C17" s="198"/>
      <c r="D17" s="198"/>
      <c r="E17" s="198"/>
      <c r="F17" s="198"/>
      <c r="G17" s="198"/>
      <c r="H17" s="198"/>
      <c r="I17" s="198"/>
      <c r="J17" s="198"/>
    </row>
    <row r="18" spans="1:10">
      <c r="A18" s="198"/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>
      <c r="A19" s="198"/>
      <c r="B19" s="198"/>
      <c r="C19" s="198"/>
      <c r="D19" s="198"/>
      <c r="E19" s="198"/>
      <c r="F19" s="198"/>
      <c r="G19" s="198"/>
      <c r="H19" s="198"/>
      <c r="I19" s="198"/>
      <c r="J19" s="198"/>
    </row>
    <row r="20" spans="1:10">
      <c r="A20" s="198"/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>
      <c r="A21" s="198"/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>
      <c r="A22" s="198"/>
      <c r="B22" s="198"/>
      <c r="C22" s="198"/>
      <c r="D22" s="198"/>
      <c r="E22" s="198"/>
      <c r="F22" s="198"/>
      <c r="G22" s="198"/>
      <c r="H22" s="198"/>
      <c r="I22" s="198"/>
      <c r="J22" s="198"/>
    </row>
    <row r="23" spans="1:10">
      <c r="A23" s="198"/>
      <c r="B23" s="198"/>
      <c r="C23" s="198"/>
      <c r="D23" s="198"/>
      <c r="E23" s="198"/>
      <c r="F23" s="198"/>
      <c r="G23" s="198"/>
      <c r="H23" s="198"/>
      <c r="I23" s="198"/>
      <c r="J23" s="198"/>
    </row>
    <row r="24" spans="1:10">
      <c r="A24" s="198"/>
      <c r="B24" s="198"/>
      <c r="C24" s="198"/>
      <c r="D24" s="198"/>
      <c r="E24" s="198"/>
      <c r="F24" s="198"/>
      <c r="G24" s="198"/>
      <c r="H24" s="198"/>
      <c r="I24" s="198"/>
      <c r="J24" s="198"/>
    </row>
    <row r="25" spans="1:10">
      <c r="A25" s="198"/>
      <c r="B25" s="198"/>
      <c r="C25" s="198"/>
      <c r="D25" s="198"/>
      <c r="E25" s="198"/>
      <c r="F25" s="198"/>
      <c r="G25" s="198"/>
      <c r="H25" s="198"/>
      <c r="I25" s="198"/>
      <c r="J25" s="198"/>
    </row>
    <row r="26" spans="1:10">
      <c r="A26" s="198"/>
      <c r="B26" s="198"/>
      <c r="C26" s="198"/>
      <c r="D26" s="198"/>
      <c r="E26" s="198"/>
      <c r="F26" s="198"/>
      <c r="G26" s="198"/>
      <c r="H26" s="198"/>
      <c r="I26" s="198"/>
      <c r="J26" s="198"/>
    </row>
    <row r="27" spans="1:10">
      <c r="A27" s="198"/>
      <c r="B27" s="198"/>
      <c r="C27" s="198"/>
      <c r="D27" s="198"/>
      <c r="E27" s="198"/>
      <c r="F27" s="198"/>
      <c r="G27" s="198"/>
      <c r="H27" s="198"/>
      <c r="I27" s="198"/>
      <c r="J27" s="198"/>
    </row>
    <row r="28" spans="1:10">
      <c r="A28" s="198"/>
      <c r="B28" s="198"/>
      <c r="C28" s="198"/>
      <c r="D28" s="198"/>
      <c r="E28" s="198"/>
      <c r="F28" s="198"/>
      <c r="G28" s="198"/>
      <c r="H28" s="198"/>
      <c r="I28" s="198"/>
      <c r="J28" s="198"/>
    </row>
    <row r="29" spans="1:10">
      <c r="A29" s="198"/>
      <c r="B29" s="198"/>
      <c r="C29" s="198"/>
      <c r="D29" s="198"/>
      <c r="E29" s="198"/>
      <c r="F29" s="198"/>
      <c r="G29" s="198"/>
      <c r="H29" s="198"/>
      <c r="I29" s="198"/>
      <c r="J29" s="198"/>
    </row>
    <row r="30" spans="1:10">
      <c r="A30" s="198"/>
      <c r="B30" s="198"/>
      <c r="C30" s="198"/>
      <c r="D30" s="198"/>
      <c r="E30" s="198"/>
      <c r="F30" s="198"/>
      <c r="G30" s="198"/>
      <c r="H30" s="198"/>
      <c r="I30" s="198"/>
      <c r="J30" s="198"/>
    </row>
  </sheetData>
  <mergeCells count="1">
    <mergeCell ref="A1:J3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Opći podaci</vt:lpstr>
      <vt:lpstr>Bilanca</vt:lpstr>
      <vt:lpstr>RDG</vt:lpstr>
      <vt:lpstr>NT_I</vt:lpstr>
      <vt:lpstr>NT_D</vt:lpstr>
      <vt:lpstr>PK</vt:lpstr>
      <vt:lpstr>Bilješke</vt:lpstr>
      <vt:lpstr>Bilanca!Print_Area</vt:lpstr>
      <vt:lpstr>NT_D!Print_Area</vt:lpstr>
      <vt:lpstr>NT_I!Print_Area</vt:lpstr>
      <vt:lpstr>PK!Print_Area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Danka</cp:lastModifiedBy>
  <cp:revision>28</cp:revision>
  <cp:lastPrinted>2020-04-28T07:37:59Z</cp:lastPrinted>
  <dcterms:created xsi:type="dcterms:W3CDTF">2008-10-17T11:51:54Z</dcterms:created>
  <dcterms:modified xsi:type="dcterms:W3CDTF">2020-04-28T07:38:08Z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0x0101003A0EEDA03D769F49BCA8A5047ABCAF5B0020724FBA9FD6BC4A95BA1DAA1336702A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