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3\"/>
    </mc:Choice>
  </mc:AlternateContent>
  <xr:revisionPtr revIDLastSave="0" documentId="13_ncr:1_{A2D78076-2241-40FC-8E1B-A5F105DA93FF}"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24" l="1"/>
  <c r="K59" i="24"/>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<sst xmlns="http://schemas.openxmlformats.org/spreadsheetml/2006/main" count="698" uniqueCount="576">
  <si>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</si>
  <si>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</si>
  <si>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</si>
  <si>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</si>
  <si>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</si>
  <si>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</si>
  <si>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</si>
  <si>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</si>
  <si>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</si>
  <si>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</si>
  <si>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</si>
  <si>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</si>
  <si>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</si>
  <si>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</si>
  <si>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</si>
  <si>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</si>
  <si>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</si>
  <si>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</si>
  <si>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</si>
  <si>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</si>
  <si>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</si>
  <si>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</si>
  <si>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</si>
  <si>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</si>
  <si>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</si>
  <si>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</si>
  <si>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</si>
  <si>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</si>
  <si>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</si>
  <si>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</si>
  <si>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</si>
  <si>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</si>
  <si>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</si>
  <si>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</si>
  <si>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</si>
  <si>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</si>
  <si>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</si>
  <si>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</si>
  <si>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</si>
  <si>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</si>
  <si>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</si>
  <si>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</si>
  <si>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</si>
  <si>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</si>
  <si>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</si>
  <si>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</si>
  <si>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</si>
  <si>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</si>
  <si>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</si>
  <si>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</si>
  <si>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</si>
  <si>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</si>
  <si>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</si>
  <si>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</si>
  <si>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</si>
  <si>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</si>
  <si>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</si>
  <si>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</si>
  <si>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</si>
  <si>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</si>
  <si>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</si>
  <si>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</si>
  <si>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</si>
  <si>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</si>
  <si>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</si>
  <si>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</si>
  <si>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</si>
  <si>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</si>
  <si>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</si>
  <si>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</si>
  <si>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</si>
  <si>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</si>
  <si>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</si>
  <si>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</si>
  <si>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</si>
  <si>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</si>
  <si>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</si>
  <si>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</si>
  <si>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</si>
  <si>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</si>
  <si>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</si>
  <si>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</si>
  <si>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</si>
  <si>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</si>
  <si>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</si>
  <si>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</si>
  <si>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</si>
  <si>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</si>
  <si>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</si>
  <si>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</si>
  <si>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</si>
  <si>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</si>
  <si>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</si>
  <si>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</si>
  <si>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</si>
  <si>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</si>
  <si>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</si>
  <si>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</si>
  <si>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</si>
  <si>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</si>
  <si>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</si>
  <si>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</si>
  <si>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</si>
  <si>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</si>
  <si>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</si>
  <si>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</si>
  <si>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</si>
  <si>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</si>
  <si>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</si>
  <si>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</si>
  <si>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</si>
  <si>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</si>
  <si>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</si>
  <si>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</si>
  <si>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</si>
  <si>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</si>
  <si>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</si>
  <si>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</si>
  <si>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</si>
  <si>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</si>
  <si>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</si>
  <si>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</si>
  <si>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</si>
  <si>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</si>
  <si>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</si>
  <si>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</si>
  <si>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</si>
  <si>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</si>
  <si>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</si>
  <si>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</si>
  <si>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</si>
  <si>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</si>
  <si>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</si>
  <si>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</si>
  <si>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</si>
  <si>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</si>
  <si>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</si>
  <si>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</si>
  <si>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</si>
  <si>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</si>
  <si>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</si>
  <si>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</si>
  <si>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</si>
  <si>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</si>
  <si>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</si>
  <si>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</si>
  <si>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</si>
  <si>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</si>
  <si>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</si>
  <si>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</si>
  <si>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</si>
  <si>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</si>
  <si>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</si>
  <si>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</si>
  <si>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</si>
  <si>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</si>
  <si>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</si>
  <si>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</si>
  <si>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</si>
  <si>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</si>
  <si>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</si>
  <si>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</si>
  <si>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</si>
  <si>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</si>
  <si>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</si>
  <si>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</si>
  <si>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</si>
  <si>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</si>
  <si>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</si>
  <si>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</si>
  <si>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</si>
  <si>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</si>
  <si>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</si>
  <si>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</si>
  <si>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</si>
  <si>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</si>
  <si>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</si>
  <si>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</si>
  <si>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</si>
  <si>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</si>
  <si>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</si>
  <si>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</si>
  <si>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</si>
  <si>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</si>
  <si>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</si>
  <si>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</si>
  <si>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</si>
  <si>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</si>
  <si>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</si>
  <si>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</si>
  <si>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</si>
  <si>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</si>
  <si>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</si>
  <si>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</si>
  <si>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</si>
  <si>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</si>
  <si>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</si>
  <si>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</si>
  <si>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</si>
  <si>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</si>
  <si>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</si>
  <si>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</si>
  <si>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</si>
  <si>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</si>
  <si>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</si>
  <si>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</si>
  <si>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</si>
  <si>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</si>
  <si>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</si>
  <si>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</si>
  <si>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</si>
  <si>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</si>
  <si>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</si>
  <si>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</si>
  <si>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</si>
  <si>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</si>
  <si>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</si>
  <si>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</si>
  <si>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</si>
  <si>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</si>
  <si>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</si>
  <si>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</si>
  <si>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</si>
  <si>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</si>
  <si>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</si>
  <si>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</si>
  <si>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</si>
  <si>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</si>
  <si>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</si>
  <si>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</si>
  <si>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</si>
  <si>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</si>
  <si>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</si>
  <si>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</si>
  <si>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</si>
  <si>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</si>
  <si>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</si>
  <si>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</si>
  <si>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</si>
  <si>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</si>
  <si>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</si>
  <si>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</si>
  <si>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</si>
  <si>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</si>
  <si>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</si>
  <si>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</si>
  <si>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</si>
  <si>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</si>
  <si>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</si>
  <si>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</si>
  <si>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</si>
  <si>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</si>
  <si>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</si>
  <si>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</si>
  <si>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</si>
  <si>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</si>
  <si>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</si>
  <si>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</si>
  <si>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</si>
  <si>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</si>
  <si>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</si>
  <si>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</si>
  <si>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</si>
  <si>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</si>
  <si>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</si>
  <si>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</si>
  <si>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</si>
  <si>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</si>
  <si>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</si>
  <si>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</si>
  <si>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</si>
  <si>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</si>
  <si>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</si>
  <si>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</si>
  <si>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</si>
  <si>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</si>
  <si>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</si>
  <si>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</si>
  <si>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</si>
  <si>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</si>
  <si>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</si>
  <si>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</si>
  <si>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</si>
  <si>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</si>
  <si>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</si>
  <si>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</si>
  <si>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</si>
  <si>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</si>
  <si>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</si>
  <si>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</si>
  <si>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</si>
  <si>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</si>
  <si>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</si>
  <si>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</si>
  <si>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</si>
  <si>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</si>
  <si>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</si>
  <si>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</si>
  <si>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</si>
  <si>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</si>
  <si>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</si>
  <si>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</si>
  <si>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</si>
  <si>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</si>
  <si>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</si>
  <si>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</si>
  <si>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</si>
  <si>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</si>
  <si>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</si>
  <si>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</si>
  <si>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</si>
  <si>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</si>
  <si>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</si>
  <si>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</si>
  <si>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</si>
  <si>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</si>
  <si>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</si>
  <si>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</si>
  <si>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</si>
  <si>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</si>
  <si>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</si>
  <si>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</si>
  <si>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</si>
  <si>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</si>
  <si>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</si>
  <si>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</si>
  <si>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</si>
  <si>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</si>
  <si>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</si>
  <si>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</si>
  <si>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</si>
  <si>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</si>
  <si>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</si>
  <si>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</si>
  <si>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</si>
  <si>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</si>
  <si>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</si>
  <si>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</si>
  <si>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</si>
  <si>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</si>
  <si>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</si>
  <si>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</si>
  <si>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</si>
  <si>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</si>
  <si>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</si>
  <si>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</si>
  <si>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</si>
  <si>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</si>
  <si>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</si>
  <si>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</si>
  <si>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</si>
  <si>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</si>
  <si>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</si>
  <si>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</si>
  <si>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</si>
  <si>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</si>
  <si>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</si>
  <si>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</si>
  <si>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</si>
  <si>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</si>
  <si>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</si>
  <si>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</si>
  <si>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</si>
  <si>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</si>
  <si>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</si>
  <si>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</si>
  <si>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</si>
  <si>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</si>
  <si>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</si>
  <si>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</si>
  <si>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</si>
  <si>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</si>
  <si>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</si>
  <si>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</si>
  <si>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</si>
  <si>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</si>
  <si>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</si>
  <si>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</si>
  <si>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</si>
  <si>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</si>
  <si>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</si>
  <si>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</si>
  <si>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</si>
  <si>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</si>
  <si>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</si>
  <si>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</si>
  <si>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</si>
  <si>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</si>
  <si>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</si>
  <si>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</si>
  <si>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</si>
  <si>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</si>
  <si>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</si>
  <si>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</si>
  <si>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</si>
  <si>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</si>
  <si>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</si>
  <si>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</si>
  <si>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</si>
  <si>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</si>
  <si>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</si>
  <si>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</si>
  <si>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</si>
  <si>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</si>
  <si>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</si>
  <si>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</si>
  <si>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</si>
  <si>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</si>
  <si>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</si>
  <si>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</si>
  <si>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</si>
  <si>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</si>
  <si>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</si>
  <si>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</si>
  <si>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</si>
  <si>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</si>
  <si>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</si>
  <si>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</si>
  <si>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</si>
  <si>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</si>
  <si>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</si>
  <si>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</si>
  <si>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</si>
  <si>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</si>
  <si>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</si>
  <si>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</si>
  <si>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</si>
  <si>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</si>
  <si>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</si>
  <si>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</si>
  <si>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</si>
  <si>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</si>
  <si>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</si>
  <si>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</si>
  <si>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</si>
  <si>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</si>
  <si>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</si>
  <si>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</si>
  <si>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</si>
  <si>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</si>
  <si>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</si>
  <si>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</si>
  <si>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</si>
  <si>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</si>
  <si>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</si>
  <si>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</si>
  <si>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</si>
  <si>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</si>
  <si>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</si>
  <si>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03136582</t>
  </si>
  <si>
    <t>HR</t>
  </si>
  <si>
    <t>060001921</t>
  </si>
  <si>
    <t>74204012744</t>
  </si>
  <si>
    <t>74780000H0AHRTBFJ603</t>
  </si>
  <si>
    <t>360</t>
  </si>
  <si>
    <t>TURISTHOTEL D.D.</t>
  </si>
  <si>
    <t>ZADAR</t>
  </si>
  <si>
    <t>OBALA KNEZA BRANINIRA 6</t>
  </si>
  <si>
    <t>uprava@turisthotel.com.hr</t>
  </si>
  <si>
    <t>www.turisthotel.com.hr</t>
  </si>
  <si>
    <t>Danijela Perica</t>
  </si>
  <si>
    <t>023205563</t>
  </si>
  <si>
    <t>danijela.perica@turisthotel.com.hr</t>
  </si>
  <si>
    <t xml:space="preserve">stanje na dan 31.03.2023. </t>
  </si>
  <si>
    <t>Obveznik:TURISTHOTEL D.D.</t>
  </si>
  <si>
    <t>u razdoblju 01.01.2023. do 31.03.2023.</t>
  </si>
  <si>
    <t>Obveznik: ____TURISTHOTEL D.D._______________________</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</si>
  <si>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</si>
  <si>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</si>
  <si>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</si>
  <si>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za pozicije Bilance i Računa dobiti i gubitka</t>
  </si>
  <si>
    <t xml:space="preserve">Stravka </t>
  </si>
  <si>
    <t>GFI</t>
  </si>
  <si>
    <t>Iznos</t>
  </si>
  <si>
    <t xml:space="preserve">Stavka MSFI </t>
  </si>
  <si>
    <t xml:space="preserve">Iznos </t>
  </si>
  <si>
    <t xml:space="preserve">Razlika </t>
  </si>
  <si>
    <t>Napomena</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</si>
  <si>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</si>
  <si>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</si>
  <si>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</si>
  <si>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</si>
  <si>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</si>
  <si>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</si>
  <si>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</si>
  <si>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</si>
  <si>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</si>
  <si>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</si>
  <si>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</si>
  <si>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</si>
  <si>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</si>
  <si>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</si>
  <si>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</si>
  <si>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070, AOP 072 i AOP 077 GFI izvještaja</t>
  </si>
  <si>
    <t>Rezerve fer vrijednosti</t>
  </si>
  <si>
    <t>Obeze za zajmove, depozite</t>
  </si>
  <si>
    <t>Posudbe</t>
  </si>
  <si>
    <t xml:space="preserve"> Pozicija Posudbe u MSFI izvještaju,</t>
  </si>
  <si>
    <t>Obveze prema bankama</t>
  </si>
  <si>
    <t>odgovara zbroju pozicija</t>
  </si>
  <si>
    <t>Dugoročne obveze</t>
  </si>
  <si>
    <t>GFI izvještaja AOP 103, AOP  114 i  AOP 115</t>
  </si>
  <si>
    <t>Troškovi osoblja</t>
  </si>
  <si>
    <t>Dio troškova u GFI izvještaju prikazan je na poziciji Ostali troškovi</t>
  </si>
  <si>
    <t xml:space="preserve">Ostali troškovi </t>
  </si>
  <si>
    <t>AOP 013 Računa dobiti i gubitka čine, troškove osoblja po MSFI</t>
  </si>
  <si>
    <t xml:space="preserve">Kumulativni efekt na RDG </t>
  </si>
  <si>
    <t>Ostali poslovni rashodi</t>
  </si>
  <si>
    <t>Ostali troškovi poslovanja</t>
  </si>
  <si>
    <t>Dio troškova u GFI izvještaju prikazan na poziciji Ostali troškovi</t>
  </si>
  <si>
    <t>Ostali troškovi</t>
  </si>
  <si>
    <t>Računa dobiti i gubitka , predstavljaju MSFI Ostali  troškovi poslovanja</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</si>
  <si>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</si>
  <si>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</si>
  <si>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</si>
  <si>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</si>
  <si>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</si>
  <si>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</si>
  <si>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</si>
  <si>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</si>
  <si>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</si>
  <si>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</si>
  <si>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</si>
  <si>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</si>
  <si>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2021.</t>
  </si>
  <si>
    <t>2022.</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</si>
  <si>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</si>
  <si>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</si>
  <si>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</si>
  <si>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</si>
  <si>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</si>
  <si>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</si>
  <si>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</si>
  <si>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 na način da se za svaki dio posebno iskaže ukupni iznos neto plaća te iznos poreza, doprinosa iz plaća i doprinosa na plaće </t>
  </si>
  <si>
    <t xml:space="preserve">8. ako su u bilanci priznata rezerviranja za odgođeni porez, stanja odgođenog poreza na kraju poslovne godine i kretanja tih stanja tijekom poslovne godine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</si>
  <si>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</si>
  <si>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 xml:space="preserve">a za koje su usvojeni godišnji financijski izvještaji; informacije u pogledu kapitala i rezervi i dobiti ili gubitka mogu se izostaviti u slučaju kada predmetni poduzetnik ne objavljuje svoju bilancu i nije pod kontrolom drugog poduzetnika </t>
  </si>
  <si>
    <t xml:space="preserve">10. broj i nominalnu vrijednost, ili ako ne postoji nominalna vrijednost, knjigovodstvenu vrijednost dionica ili udjela upisanih tijekom poslovne godine u okviru odobrenog kapitala </t>
  </si>
  <si>
    <t xml:space="preserve">11. postojanje bilo kakvih potvrda o sudjelovanju, konvertibilnih zadužnica, jamstava, opcija ili sličnih vrijednosnica ili prava, s naznakom njihovog broja i prava koja daju </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</si>
  <si>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</si>
  <si>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</si>
  <si>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</si>
  <si>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</si>
  <si>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</si>
  <si>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</si>
  <si>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</si>
  <si>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</si>
  <si>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</si>
  <si>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</si>
  <si>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U periodu od 01.01.2023. do 31.03.2023. nije bilo promjene računovodstvene politike u odnosu naprethodno razdoblje.</t>
  </si>
  <si>
    <t>(u tisućama EUR)</t>
  </si>
  <si>
    <t>Zalihe  599 i Potraživanjima za dane predujmove u iznosu 268</t>
  </si>
  <si>
    <t>U EUR</t>
  </si>
  <si>
    <t>(u tisućama EUR )</t>
  </si>
  <si>
    <t>Broj dionica: 366.736; Nominalna vrijednost 1 dionice: 77 EUR ( 580,00 kuna).</t>
  </si>
  <si>
    <t>PRAONICA PLAT D.O.O.</t>
  </si>
  <si>
    <t>ZVEKOVICA,PUT PRIDVORJA 74</t>
  </si>
  <si>
    <t>u razdoblju 01.01.2023. do 31.12.2023.</t>
  </si>
  <si>
    <t xml:space="preserve">BILJEŠKE UZ FINANCIJSKE IZVJEŠTAJE - TFI
(koji se sastavljaju za tromjesečna razdoblja)
Naziv izdavatelja:  TURISTHOTEL D.D.
OIB:   74204012744
Izvještajno razdoblje: 01.01.2023-31.03.2023. KONSOLIDACIJA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</si>
  <si>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nastavku je prikazana tablica usklada konsolidiranog GFI Financijskog izvještaja i  MSFI izvještaja za 2022. godinu.</t>
  </si>
  <si>
    <t>U nastavku je prikazana tablica usklada konsolidiranog TFI Financijskog izvještaja sa standardom MSFi 2022.</t>
  </si>
  <si>
    <t>U nastavku je prikazana tablica usklada konsolidiranog nerevidiranog  TFI Financijskog izvještaja sa standardom MSFi 2023.</t>
  </si>
  <si>
    <t>Tijekom razdoblja 01.01.- 31.03.2023. prosječan broj zaposlenika Grupe  bio je 370 (2022.: 365 zaposlenika).</t>
  </si>
  <si>
    <t>Zalihe 453 i Potraživanjima za dane predujmove u iznosu 149</t>
  </si>
  <si>
    <t xml:space="preserve">AOP 018 Računa dobiti i gubitka u iznosu od 475 i zajedno sa pozicijom </t>
  </si>
  <si>
    <t xml:space="preserve">AOP 018 Računa dobiti i gubitka u iznosu od 170 i zajedno sa pozicijom </t>
  </si>
  <si>
    <t xml:space="preserve">AOP 018 Računa dobiti i gubitka u iznosu 11.425  i AOP 029 </t>
  </si>
  <si>
    <t xml:space="preserve">AOP 018 Računa dobiti i gubitka u iznosu 494  i AOP 029 </t>
  </si>
  <si>
    <t>Grupa  TURISTHOTEL d.d na dan 31.03.2023. ima 370 zaposlenih.</t>
  </si>
  <si>
    <t>Ukupne dugoročne obveze iznose 20.366 ( tisuća EUR) i odnose  se na dugoročne kredite banaka.</t>
  </si>
  <si>
    <t>Kapitalizirani interni rad predstavlja sve sate rada koji se mogu pravilno dodijeliti izgradnji, preinakama ili ugradnji određenih stavki kapitalne imovine i kao takve se amortiziraju. U 2023. godini  Grupa Turisthotel d.d. nije kapitalizirao trošak plaća po toj osnovi.</t>
  </si>
  <si>
    <t>Kretanja odgođenih poreza su prikazana kroz AOP 36 i 108. Na dan bilance 31.03.2023.  Grupa Turisthotel  iskazuje odgođenu poreznu imovinu u visini 62 (tisuće EUR).</t>
  </si>
  <si>
    <t>Grupa  nema subjekata u kojima drži sudjelujući iznos u kapitalu.</t>
  </si>
  <si>
    <t>Navedeno nije primjenjivo na financijske izvještaje  Grupe Turisthotel d.d..</t>
  </si>
  <si>
    <t>Grupa Turisthotel d.d. sastavlja konsolidirane financijske izvještaje koji su objavljeni na internet stranici www.zse.hr,</t>
  </si>
  <si>
    <t>Nije bilo značajnih događaja  za Grupu koji su nastupili nakon datuma bilance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</si>
</sst>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36" fillId="0" borderId="0" xfId="0" applyFont="1"/>
    <xf numFmtId="0" fontId="37" fillId="0" borderId="39" xfId="0" applyFont="1" applyBorder="1" applyAlignment="1">
      <alignment horizontal="center"/>
    </xf>
    <xf numFmtId="0" fontId="36" fillId="0" borderId="39" xfId="0" applyFont="1" applyBorder="1"/>
    <xf numFmtId="3" fontId="36" fillId="0" borderId="0" xfId="0" applyNumberFormat="1" applyFont="1"/>
    <xf numFmtId="0" fontId="36" fillId="0" borderId="2" xfId="0" applyFont="1" applyBorder="1"/>
    <xf numFmtId="3" fontId="36" fillId="0" borderId="2" xfId="0" applyNumberFormat="1" applyFont="1" applyBorder="1"/>
    <xf numFmtId="0" fontId="37" fillId="0" borderId="0" xfId="0" applyFont="1"/>
    <xf numFmtId="0" fontId="36" fillId="0" borderId="1" xfId="0" applyFont="1" applyBorder="1"/>
    <xf numFmtId="3" fontId="36" fillId="0" borderId="1" xfId="0" applyNumberFormat="1" applyFont="1" applyBorder="1"/>
    <xf numFmtId="0" fontId="37" fillId="0" borderId="2" xfId="0" applyFont="1" applyBorder="1"/>
    <xf numFmtId="0" fontId="38" fillId="0" borderId="0" xfId="0" applyFont="1"/>
    <xf numFmtId="0" fontId="2" fillId="0" borderId="0" xfId="0" applyFont="1"/>
    <xf numFmtId="0" fontId="2" fillId="11" borderId="0" xfId="0" applyFont="1" applyFill="1"/>
    <xf numFmtId="0" fontId="0" fillId="11" borderId="0" xfId="0" applyFill="1"/>
    <xf numFmtId="0" fontId="35" fillId="0" borderId="33" xfId="0" applyFont="1" applyBorder="1"/>
    <xf numFmtId="0" fontId="35" fillId="0" borderId="33" xfId="0" applyFont="1" applyBorder="1" applyAlignment="1">
      <alignment horizontal="center"/>
    </xf>
    <xf numFmtId="0" fontId="39" fillId="0" borderId="33" xfId="0" applyFont="1" applyBorder="1"/>
    <xf numFmtId="3" fontId="0" fillId="0" borderId="33" xfId="0" applyNumberFormat="1" applyBorder="1"/>
    <xf numFmtId="0" fontId="4" fillId="12" borderId="36" xfId="0"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6" borderId="38"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98" t="s">
        <v>307</v>
      </c>
      <c r="B1" s="199"/>
      <c r="C1" s="199"/>
      <c r="D1" s="91"/>
      <c r="E1" s="91"/>
      <c r="F1" s="91"/>
      <c r="G1" s="91"/>
      <c r="H1" s="91"/>
      <c r="I1" s="91"/>
      <c r="J1" s="92"/>
    </row>
    <row r="2" spans="1:20" ht="14.45" customHeight="1" x14ac:dyDescent="0.25">
      <c r="A2" s="200" t="s">
        <v>323</v>
      </c>
      <c r="B2" s="201"/>
      <c r="C2" s="201"/>
      <c r="D2" s="201"/>
      <c r="E2" s="201"/>
      <c r="F2" s="201"/>
      <c r="G2" s="201"/>
      <c r="H2" s="201"/>
      <c r="I2" s="201"/>
      <c r="J2" s="202"/>
      <c r="N2" s="73">
        <v>1</v>
      </c>
    </row>
    <row r="3" spans="1:20" x14ac:dyDescent="0.25">
      <c r="A3" s="93"/>
      <c r="B3" s="94"/>
      <c r="C3" s="94"/>
      <c r="D3" s="94"/>
      <c r="E3" s="94"/>
      <c r="F3" s="94"/>
      <c r="G3" s="94"/>
      <c r="H3" s="94"/>
      <c r="I3" s="94"/>
      <c r="J3" s="95"/>
      <c r="N3" s="73">
        <v>2</v>
      </c>
    </row>
    <row r="4" spans="1:20" ht="33.6" customHeight="1" x14ac:dyDescent="0.25">
      <c r="A4" s="203" t="s">
        <v>308</v>
      </c>
      <c r="B4" s="204"/>
      <c r="C4" s="204"/>
      <c r="D4" s="204"/>
      <c r="E4" s="205">
        <v>44927</v>
      </c>
      <c r="F4" s="206"/>
      <c r="G4" s="98" t="s">
        <v>0</v>
      </c>
      <c r="H4" s="205">
        <v>45016</v>
      </c>
      <c r="I4" s="206"/>
      <c r="J4" s="99"/>
      <c r="N4" s="73">
        <v>3</v>
      </c>
    </row>
    <row r="5" spans="1:20" s="72" customFormat="1" ht="10.15" customHeight="1" x14ac:dyDescent="0.25">
      <c r="A5" s="207"/>
      <c r="B5" s="208"/>
      <c r="C5" s="208"/>
      <c r="D5" s="208"/>
      <c r="E5" s="208"/>
      <c r="F5" s="208"/>
      <c r="G5" s="208"/>
      <c r="H5" s="208"/>
      <c r="I5" s="208"/>
      <c r="J5" s="209"/>
      <c r="N5" s="73">
        <v>4</v>
      </c>
    </row>
    <row r="6" spans="1:20" ht="20.45" customHeight="1" x14ac:dyDescent="0.25">
      <c r="A6" s="96"/>
      <c r="B6" s="100" t="s">
        <v>330</v>
      </c>
      <c r="C6" s="97"/>
      <c r="D6" s="97"/>
      <c r="E6" s="39">
        <v>2023</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331</v>
      </c>
      <c r="C8" s="97"/>
      <c r="D8" s="97"/>
      <c r="E8" s="39">
        <v>1</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94" t="s">
        <v>332</v>
      </c>
      <c r="B10" s="195"/>
      <c r="C10" s="195"/>
      <c r="D10" s="195"/>
      <c r="E10" s="195"/>
      <c r="F10" s="195"/>
      <c r="G10" s="195"/>
      <c r="H10" s="195"/>
      <c r="I10" s="195"/>
      <c r="J10" s="106"/>
    </row>
    <row r="11" spans="1:20" ht="24.6" customHeight="1" x14ac:dyDescent="0.25">
      <c r="A11" s="182" t="s">
        <v>309</v>
      </c>
      <c r="B11" s="196"/>
      <c r="C11" s="188" t="s">
        <v>449</v>
      </c>
      <c r="D11" s="189"/>
      <c r="E11" s="107"/>
      <c r="F11" s="150" t="s">
        <v>333</v>
      </c>
      <c r="G11" s="192"/>
      <c r="H11" s="166" t="s">
        <v>450</v>
      </c>
      <c r="I11" s="167"/>
      <c r="J11" s="109"/>
    </row>
    <row r="12" spans="1:20" ht="14.45" customHeight="1" x14ac:dyDescent="0.25">
      <c r="A12" s="110"/>
      <c r="B12" s="111"/>
      <c r="C12" s="111"/>
      <c r="D12" s="111"/>
      <c r="E12" s="197"/>
      <c r="F12" s="197"/>
      <c r="G12" s="197"/>
      <c r="H12" s="197"/>
      <c r="I12" s="112"/>
      <c r="J12" s="109"/>
    </row>
    <row r="13" spans="1:20" ht="21" customHeight="1" x14ac:dyDescent="0.25">
      <c r="A13" s="149" t="s">
        <v>324</v>
      </c>
      <c r="B13" s="192"/>
      <c r="C13" s="188" t="s">
        <v>451</v>
      </c>
      <c r="D13" s="189"/>
      <c r="E13" s="210"/>
      <c r="F13" s="197"/>
      <c r="G13" s="197"/>
      <c r="H13" s="197"/>
      <c r="I13" s="112"/>
      <c r="J13" s="109"/>
    </row>
    <row r="14" spans="1:20" ht="10.9" customHeight="1" x14ac:dyDescent="0.25">
      <c r="A14" s="107"/>
      <c r="B14" s="112"/>
      <c r="C14" s="88"/>
      <c r="D14" s="88"/>
      <c r="E14" s="156"/>
      <c r="F14" s="156"/>
      <c r="G14" s="156"/>
      <c r="H14" s="156"/>
      <c r="I14" s="111"/>
      <c r="J14" s="114"/>
    </row>
    <row r="15" spans="1:20" ht="22.9" customHeight="1" x14ac:dyDescent="0.25">
      <c r="A15" s="149" t="s">
        <v>310</v>
      </c>
      <c r="B15" s="192"/>
      <c r="C15" s="188" t="s">
        <v>452</v>
      </c>
      <c r="D15" s="189"/>
      <c r="E15" s="193"/>
      <c r="F15" s="184"/>
      <c r="G15" s="108" t="s">
        <v>334</v>
      </c>
      <c r="H15" s="166" t="s">
        <v>453</v>
      </c>
      <c r="I15" s="167"/>
      <c r="J15" s="116"/>
    </row>
    <row r="16" spans="1:20" ht="10.9" customHeight="1" x14ac:dyDescent="0.25">
      <c r="A16" s="107"/>
      <c r="B16" s="112"/>
      <c r="C16" s="111"/>
      <c r="D16" s="111"/>
      <c r="E16" s="156"/>
      <c r="F16" s="156"/>
      <c r="G16" s="176"/>
      <c r="H16" s="176"/>
      <c r="I16" s="111"/>
      <c r="J16" s="114"/>
    </row>
    <row r="17" spans="1:10" ht="22.9" customHeight="1" x14ac:dyDescent="0.25">
      <c r="A17" s="113"/>
      <c r="B17" s="108" t="s">
        <v>335</v>
      </c>
      <c r="C17" s="188" t="s">
        <v>454</v>
      </c>
      <c r="D17" s="189"/>
      <c r="E17" s="115"/>
      <c r="F17" s="115"/>
      <c r="G17" s="115"/>
      <c r="H17" s="115"/>
      <c r="I17" s="115"/>
      <c r="J17" s="116"/>
    </row>
    <row r="18" spans="1:10" x14ac:dyDescent="0.25">
      <c r="A18" s="190"/>
      <c r="B18" s="191"/>
      <c r="C18" s="156"/>
      <c r="D18" s="156"/>
      <c r="E18" s="156"/>
      <c r="F18" s="156"/>
      <c r="G18" s="156"/>
      <c r="H18" s="156"/>
      <c r="I18" s="111"/>
      <c r="J18" s="114"/>
    </row>
    <row r="19" spans="1:10" x14ac:dyDescent="0.25">
      <c r="A19" s="182" t="s">
        <v>311</v>
      </c>
      <c r="B19" s="183"/>
      <c r="C19" s="157" t="s">
        <v>455</v>
      </c>
      <c r="D19" s="158"/>
      <c r="E19" s="158"/>
      <c r="F19" s="158"/>
      <c r="G19" s="158"/>
      <c r="H19" s="158"/>
      <c r="I19" s="158"/>
      <c r="J19" s="159"/>
    </row>
    <row r="20" spans="1:10" x14ac:dyDescent="0.25">
      <c r="A20" s="110"/>
      <c r="B20" s="111"/>
      <c r="C20" s="117"/>
      <c r="D20" s="111"/>
      <c r="E20" s="156"/>
      <c r="F20" s="156"/>
      <c r="G20" s="156"/>
      <c r="H20" s="156"/>
      <c r="I20" s="111"/>
      <c r="J20" s="114"/>
    </row>
    <row r="21" spans="1:10" x14ac:dyDescent="0.25">
      <c r="A21" s="182" t="s">
        <v>312</v>
      </c>
      <c r="B21" s="183"/>
      <c r="C21" s="166">
        <v>23000</v>
      </c>
      <c r="D21" s="167"/>
      <c r="E21" s="156"/>
      <c r="F21" s="156"/>
      <c r="G21" s="157" t="s">
        <v>456</v>
      </c>
      <c r="H21" s="158"/>
      <c r="I21" s="158"/>
      <c r="J21" s="159"/>
    </row>
    <row r="22" spans="1:10" x14ac:dyDescent="0.25">
      <c r="A22" s="110"/>
      <c r="B22" s="111"/>
      <c r="C22" s="111"/>
      <c r="D22" s="111"/>
      <c r="E22" s="156"/>
      <c r="F22" s="156"/>
      <c r="G22" s="156"/>
      <c r="H22" s="156"/>
      <c r="I22" s="111"/>
      <c r="J22" s="114"/>
    </row>
    <row r="23" spans="1:10" x14ac:dyDescent="0.25">
      <c r="A23" s="182" t="s">
        <v>313</v>
      </c>
      <c r="B23" s="183"/>
      <c r="C23" s="157" t="s">
        <v>457</v>
      </c>
      <c r="D23" s="158"/>
      <c r="E23" s="158"/>
      <c r="F23" s="158"/>
      <c r="G23" s="158"/>
      <c r="H23" s="158"/>
      <c r="I23" s="158"/>
      <c r="J23" s="159"/>
    </row>
    <row r="24" spans="1:10" x14ac:dyDescent="0.25">
      <c r="A24" s="110"/>
      <c r="B24" s="111"/>
      <c r="C24" s="88"/>
      <c r="D24" s="111"/>
      <c r="E24" s="156"/>
      <c r="F24" s="156"/>
      <c r="G24" s="156"/>
      <c r="H24" s="156"/>
      <c r="I24" s="111"/>
      <c r="J24" s="114"/>
    </row>
    <row r="25" spans="1:10" x14ac:dyDescent="0.25">
      <c r="A25" s="182" t="s">
        <v>314</v>
      </c>
      <c r="B25" s="183"/>
      <c r="C25" s="185" t="s">
        <v>458</v>
      </c>
      <c r="D25" s="186"/>
      <c r="E25" s="186"/>
      <c r="F25" s="186"/>
      <c r="G25" s="186"/>
      <c r="H25" s="186"/>
      <c r="I25" s="186"/>
      <c r="J25" s="187"/>
    </row>
    <row r="26" spans="1:10" x14ac:dyDescent="0.25">
      <c r="A26" s="110"/>
      <c r="B26" s="111"/>
      <c r="C26" s="117"/>
      <c r="D26" s="111"/>
      <c r="E26" s="156"/>
      <c r="F26" s="156"/>
      <c r="G26" s="156"/>
      <c r="H26" s="156"/>
      <c r="I26" s="111"/>
      <c r="J26" s="114"/>
    </row>
    <row r="27" spans="1:10" x14ac:dyDescent="0.25">
      <c r="A27" s="182" t="s">
        <v>315</v>
      </c>
      <c r="B27" s="183"/>
      <c r="C27" s="185" t="s">
        <v>459</v>
      </c>
      <c r="D27" s="186"/>
      <c r="E27" s="186"/>
      <c r="F27" s="186"/>
      <c r="G27" s="186"/>
      <c r="H27" s="186"/>
      <c r="I27" s="186"/>
      <c r="J27" s="187"/>
    </row>
    <row r="28" spans="1:10" ht="13.9" customHeight="1" x14ac:dyDescent="0.25">
      <c r="A28" s="110"/>
      <c r="B28" s="111"/>
      <c r="C28" s="117"/>
      <c r="D28" s="111"/>
      <c r="E28" s="156"/>
      <c r="F28" s="156"/>
      <c r="G28" s="156"/>
      <c r="H28" s="156"/>
      <c r="I28" s="111"/>
      <c r="J28" s="114"/>
    </row>
    <row r="29" spans="1:10" ht="22.9" customHeight="1" x14ac:dyDescent="0.25">
      <c r="A29" s="149" t="s">
        <v>325</v>
      </c>
      <c r="B29" s="183"/>
      <c r="C29" s="40">
        <v>370</v>
      </c>
      <c r="D29" s="118"/>
      <c r="E29" s="160"/>
      <c r="F29" s="160"/>
      <c r="G29" s="160"/>
      <c r="H29" s="160"/>
      <c r="I29" s="119"/>
      <c r="J29" s="120"/>
    </row>
    <row r="30" spans="1:10" x14ac:dyDescent="0.25">
      <c r="A30" s="110"/>
      <c r="B30" s="111"/>
      <c r="C30" s="111"/>
      <c r="D30" s="111"/>
      <c r="E30" s="156"/>
      <c r="F30" s="156"/>
      <c r="G30" s="156"/>
      <c r="H30" s="156"/>
      <c r="I30" s="119"/>
      <c r="J30" s="120"/>
    </row>
    <row r="31" spans="1:10" x14ac:dyDescent="0.25">
      <c r="A31" s="182" t="s">
        <v>316</v>
      </c>
      <c r="B31" s="183"/>
      <c r="C31" s="41" t="s">
        <v>338</v>
      </c>
      <c r="D31" s="181" t="s">
        <v>336</v>
      </c>
      <c r="E31" s="164"/>
      <c r="F31" s="164"/>
      <c r="G31" s="164"/>
      <c r="H31" s="111"/>
      <c r="I31" s="121" t="s">
        <v>337</v>
      </c>
      <c r="J31" s="122" t="s">
        <v>338</v>
      </c>
    </row>
    <row r="32" spans="1:10" x14ac:dyDescent="0.25">
      <c r="A32" s="182"/>
      <c r="B32" s="183"/>
      <c r="C32" s="123"/>
      <c r="D32" s="98"/>
      <c r="E32" s="184"/>
      <c r="F32" s="184"/>
      <c r="G32" s="184"/>
      <c r="H32" s="184"/>
      <c r="I32" s="119"/>
      <c r="J32" s="120"/>
    </row>
    <row r="33" spans="1:10" x14ac:dyDescent="0.25">
      <c r="A33" s="182" t="s">
        <v>326</v>
      </c>
      <c r="B33" s="183"/>
      <c r="C33" s="40" t="s">
        <v>340</v>
      </c>
      <c r="D33" s="181" t="s">
        <v>339</v>
      </c>
      <c r="E33" s="164"/>
      <c r="F33" s="164"/>
      <c r="G33" s="164"/>
      <c r="H33" s="115"/>
      <c r="I33" s="121" t="s">
        <v>340</v>
      </c>
      <c r="J33" s="122" t="s">
        <v>341</v>
      </c>
    </row>
    <row r="34" spans="1:10" x14ac:dyDescent="0.25">
      <c r="A34" s="110"/>
      <c r="B34" s="111"/>
      <c r="C34" s="111"/>
      <c r="D34" s="111"/>
      <c r="E34" s="156"/>
      <c r="F34" s="156"/>
      <c r="G34" s="156"/>
      <c r="H34" s="156"/>
      <c r="I34" s="111"/>
      <c r="J34" s="114"/>
    </row>
    <row r="35" spans="1:10" x14ac:dyDescent="0.25">
      <c r="A35" s="181" t="s">
        <v>327</v>
      </c>
      <c r="B35" s="164"/>
      <c r="C35" s="164"/>
      <c r="D35" s="164"/>
      <c r="E35" s="164" t="s">
        <v>317</v>
      </c>
      <c r="F35" s="164"/>
      <c r="G35" s="164"/>
      <c r="H35" s="164"/>
      <c r="I35" s="164"/>
      <c r="J35" s="124" t="s">
        <v>318</v>
      </c>
    </row>
    <row r="36" spans="1:10" x14ac:dyDescent="0.25">
      <c r="A36" s="110"/>
      <c r="B36" s="111"/>
      <c r="C36" s="111"/>
      <c r="D36" s="111"/>
      <c r="E36" s="156"/>
      <c r="F36" s="156"/>
      <c r="G36" s="156"/>
      <c r="H36" s="156"/>
      <c r="I36" s="111"/>
      <c r="J36" s="120"/>
    </row>
    <row r="37" spans="1:10" x14ac:dyDescent="0.25">
      <c r="A37" s="178" t="s">
        <v>555</v>
      </c>
      <c r="B37" s="179"/>
      <c r="C37" s="179"/>
      <c r="D37" s="179"/>
      <c r="E37" s="180" t="s">
        <v>556</v>
      </c>
      <c r="F37" s="180"/>
      <c r="G37" s="180"/>
      <c r="H37" s="180"/>
      <c r="I37" s="180"/>
      <c r="J37" s="148">
        <v>3706249</v>
      </c>
    </row>
    <row r="38" spans="1:10" x14ac:dyDescent="0.25">
      <c r="A38" s="78"/>
      <c r="B38" s="88"/>
      <c r="C38" s="90"/>
      <c r="D38" s="177"/>
      <c r="E38" s="177"/>
      <c r="F38" s="177"/>
      <c r="G38" s="177"/>
      <c r="H38" s="177"/>
      <c r="I38" s="177"/>
      <c r="J38" s="79"/>
    </row>
    <row r="39" spans="1:10" x14ac:dyDescent="0.25">
      <c r="A39" s="172"/>
      <c r="B39" s="173"/>
      <c r="C39" s="173"/>
      <c r="D39" s="174"/>
      <c r="E39" s="172"/>
      <c r="F39" s="173"/>
      <c r="G39" s="173"/>
      <c r="H39" s="173"/>
      <c r="I39" s="174"/>
      <c r="J39" s="40"/>
    </row>
    <row r="40" spans="1:10" x14ac:dyDescent="0.25">
      <c r="A40" s="78"/>
      <c r="B40" s="88"/>
      <c r="C40" s="90"/>
      <c r="D40" s="89"/>
      <c r="E40" s="177"/>
      <c r="F40" s="177"/>
      <c r="G40" s="177"/>
      <c r="H40" s="177"/>
      <c r="I40" s="87"/>
      <c r="J40" s="79"/>
    </row>
    <row r="41" spans="1:10" x14ac:dyDescent="0.25">
      <c r="A41" s="172"/>
      <c r="B41" s="173"/>
      <c r="C41" s="173"/>
      <c r="D41" s="174"/>
      <c r="E41" s="172"/>
      <c r="F41" s="173"/>
      <c r="G41" s="173"/>
      <c r="H41" s="173"/>
      <c r="I41" s="174"/>
      <c r="J41" s="40"/>
    </row>
    <row r="42" spans="1:10" x14ac:dyDescent="0.25">
      <c r="A42" s="78"/>
      <c r="B42" s="88"/>
      <c r="C42" s="90"/>
      <c r="D42" s="89"/>
      <c r="E42" s="177"/>
      <c r="F42" s="177"/>
      <c r="G42" s="177"/>
      <c r="H42" s="177"/>
      <c r="I42" s="87"/>
      <c r="J42" s="79"/>
    </row>
    <row r="43" spans="1:10" x14ac:dyDescent="0.25">
      <c r="A43" s="172"/>
      <c r="B43" s="173"/>
      <c r="C43" s="173"/>
      <c r="D43" s="174"/>
      <c r="E43" s="172"/>
      <c r="F43" s="173"/>
      <c r="G43" s="173"/>
      <c r="H43" s="173"/>
      <c r="I43" s="174"/>
      <c r="J43" s="40"/>
    </row>
    <row r="44" spans="1:10" x14ac:dyDescent="0.25">
      <c r="A44" s="80"/>
      <c r="B44" s="90"/>
      <c r="C44" s="175"/>
      <c r="D44" s="175"/>
      <c r="E44" s="176"/>
      <c r="F44" s="176"/>
      <c r="G44" s="175"/>
      <c r="H44" s="175"/>
      <c r="I44" s="175"/>
      <c r="J44" s="79"/>
    </row>
    <row r="45" spans="1:10" x14ac:dyDescent="0.25">
      <c r="A45" s="172"/>
      <c r="B45" s="173"/>
      <c r="C45" s="173"/>
      <c r="D45" s="174"/>
      <c r="E45" s="172"/>
      <c r="F45" s="173"/>
      <c r="G45" s="173"/>
      <c r="H45" s="173"/>
      <c r="I45" s="174"/>
      <c r="J45" s="40"/>
    </row>
    <row r="46" spans="1:10" x14ac:dyDescent="0.25">
      <c r="A46" s="80"/>
      <c r="B46" s="90"/>
      <c r="C46" s="90"/>
      <c r="D46" s="88"/>
      <c r="E46" s="176"/>
      <c r="F46" s="176"/>
      <c r="G46" s="175"/>
      <c r="H46" s="175"/>
      <c r="I46" s="88"/>
      <c r="J46" s="79"/>
    </row>
    <row r="47" spans="1:10" x14ac:dyDescent="0.25">
      <c r="A47" s="172"/>
      <c r="B47" s="173"/>
      <c r="C47" s="173"/>
      <c r="D47" s="174"/>
      <c r="E47" s="172"/>
      <c r="F47" s="173"/>
      <c r="G47" s="173"/>
      <c r="H47" s="173"/>
      <c r="I47" s="174"/>
      <c r="J47" s="40"/>
    </row>
    <row r="48" spans="1:10" x14ac:dyDescent="0.25">
      <c r="A48" s="125"/>
      <c r="B48" s="117"/>
      <c r="C48" s="117"/>
      <c r="D48" s="111"/>
      <c r="E48" s="156"/>
      <c r="F48" s="156"/>
      <c r="G48" s="170"/>
      <c r="H48" s="170"/>
      <c r="I48" s="111"/>
      <c r="J48" s="126" t="s">
        <v>342</v>
      </c>
    </row>
    <row r="49" spans="1:10" x14ac:dyDescent="0.25">
      <c r="A49" s="125"/>
      <c r="B49" s="117"/>
      <c r="C49" s="117"/>
      <c r="D49" s="111"/>
      <c r="E49" s="156"/>
      <c r="F49" s="156"/>
      <c r="G49" s="170"/>
      <c r="H49" s="170"/>
      <c r="I49" s="111"/>
      <c r="J49" s="126" t="s">
        <v>343</v>
      </c>
    </row>
    <row r="50" spans="1:10" ht="14.45" customHeight="1" x14ac:dyDescent="0.25">
      <c r="A50" s="149" t="s">
        <v>319</v>
      </c>
      <c r="B50" s="150"/>
      <c r="C50" s="166"/>
      <c r="D50" s="167"/>
      <c r="E50" s="168" t="s">
        <v>344</v>
      </c>
      <c r="F50" s="169"/>
      <c r="G50" s="157"/>
      <c r="H50" s="158"/>
      <c r="I50" s="158"/>
      <c r="J50" s="159"/>
    </row>
    <row r="51" spans="1:10" x14ac:dyDescent="0.25">
      <c r="A51" s="125"/>
      <c r="B51" s="117"/>
      <c r="C51" s="170"/>
      <c r="D51" s="170"/>
      <c r="E51" s="156"/>
      <c r="F51" s="156"/>
      <c r="G51" s="171" t="s">
        <v>345</v>
      </c>
      <c r="H51" s="171"/>
      <c r="I51" s="171"/>
      <c r="J51" s="103"/>
    </row>
    <row r="52" spans="1:10" ht="13.9" customHeight="1" x14ac:dyDescent="0.25">
      <c r="A52" s="149" t="s">
        <v>320</v>
      </c>
      <c r="B52" s="150"/>
      <c r="C52" s="157" t="s">
        <v>460</v>
      </c>
      <c r="D52" s="158"/>
      <c r="E52" s="158"/>
      <c r="F52" s="158"/>
      <c r="G52" s="158"/>
      <c r="H52" s="158"/>
      <c r="I52" s="158"/>
      <c r="J52" s="159"/>
    </row>
    <row r="53" spans="1:10" x14ac:dyDescent="0.25">
      <c r="A53" s="110"/>
      <c r="B53" s="111"/>
      <c r="C53" s="160" t="s">
        <v>321</v>
      </c>
      <c r="D53" s="160"/>
      <c r="E53" s="160"/>
      <c r="F53" s="160"/>
      <c r="G53" s="160"/>
      <c r="H53" s="160"/>
      <c r="I53" s="160"/>
      <c r="J53" s="114"/>
    </row>
    <row r="54" spans="1:10" x14ac:dyDescent="0.25">
      <c r="A54" s="149" t="s">
        <v>322</v>
      </c>
      <c r="B54" s="150"/>
      <c r="C54" s="161" t="s">
        <v>461</v>
      </c>
      <c r="D54" s="162"/>
      <c r="E54" s="163"/>
      <c r="F54" s="156"/>
      <c r="G54" s="156"/>
      <c r="H54" s="164"/>
      <c r="I54" s="164"/>
      <c r="J54" s="165"/>
    </row>
    <row r="55" spans="1:10" x14ac:dyDescent="0.25">
      <c r="A55" s="110"/>
      <c r="B55" s="111"/>
      <c r="C55" s="117"/>
      <c r="D55" s="111"/>
      <c r="E55" s="156"/>
      <c r="F55" s="156"/>
      <c r="G55" s="156"/>
      <c r="H55" s="156"/>
      <c r="I55" s="111"/>
      <c r="J55" s="114"/>
    </row>
    <row r="56" spans="1:10" ht="14.45" customHeight="1" x14ac:dyDescent="0.25">
      <c r="A56" s="149" t="s">
        <v>314</v>
      </c>
      <c r="B56" s="150"/>
      <c r="C56" s="151" t="s">
        <v>462</v>
      </c>
      <c r="D56" s="152"/>
      <c r="E56" s="152"/>
      <c r="F56" s="152"/>
      <c r="G56" s="152"/>
      <c r="H56" s="152"/>
      <c r="I56" s="152"/>
      <c r="J56" s="153"/>
    </row>
    <row r="57" spans="1:10" x14ac:dyDescent="0.25">
      <c r="A57" s="110"/>
      <c r="B57" s="111"/>
      <c r="C57" s="111"/>
      <c r="D57" s="111"/>
      <c r="E57" s="156"/>
      <c r="F57" s="156"/>
      <c r="G57" s="156"/>
      <c r="H57" s="156"/>
      <c r="I57" s="111"/>
      <c r="J57" s="114"/>
    </row>
    <row r="58" spans="1:10" x14ac:dyDescent="0.25">
      <c r="A58" s="149" t="s">
        <v>346</v>
      </c>
      <c r="B58" s="150"/>
      <c r="C58" s="151"/>
      <c r="D58" s="152"/>
      <c r="E58" s="152"/>
      <c r="F58" s="152"/>
      <c r="G58" s="152"/>
      <c r="H58" s="152"/>
      <c r="I58" s="152"/>
      <c r="J58" s="153"/>
    </row>
    <row r="59" spans="1:10" ht="14.45" customHeight="1" x14ac:dyDescent="0.25">
      <c r="A59" s="110"/>
      <c r="B59" s="111"/>
      <c r="C59" s="154" t="s">
        <v>347</v>
      </c>
      <c r="D59" s="154"/>
      <c r="E59" s="154"/>
      <c r="F59" s="154"/>
      <c r="G59" s="111"/>
      <c r="H59" s="111"/>
      <c r="I59" s="111"/>
      <c r="J59" s="114"/>
    </row>
    <row r="60" spans="1:10" x14ac:dyDescent="0.25">
      <c r="A60" s="149" t="s">
        <v>348</v>
      </c>
      <c r="B60" s="150"/>
      <c r="C60" s="151"/>
      <c r="D60" s="152"/>
      <c r="E60" s="152"/>
      <c r="F60" s="152"/>
      <c r="G60" s="152"/>
      <c r="H60" s="152"/>
      <c r="I60" s="152"/>
      <c r="J60" s="153"/>
    </row>
    <row r="61" spans="1:10" ht="14.45" customHeight="1" x14ac:dyDescent="0.25">
      <c r="A61" s="127"/>
      <c r="B61" s="128"/>
      <c r="C61" s="155" t="s">
        <v>349</v>
      </c>
      <c r="D61" s="155"/>
      <c r="E61" s="155"/>
      <c r="F61" s="155"/>
      <c r="G61" s="155"/>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4"/>
  <sheetViews>
    <sheetView zoomScaleNormal="100" zoomScaleSheetLayoutView="110" workbookViewId="0">
      <selection activeCell="I129" sqref="I129"/>
    </sheetView>
  </sheetViews>
  <sheetFormatPr defaultColWidth="8.85546875" defaultRowHeight="12.75" x14ac:dyDescent="0.2"/>
  <cols>
    <col min="1" max="7" width="8.85546875" style="81"/>
    <col min="8" max="9" width="16.42578125" style="84" customWidth="1"/>
    <col min="10" max="10" width="10.28515625" style="81" bestFit="1" customWidth="1"/>
    <col min="11" max="11" width="8.85546875" style="81"/>
    <col min="12" max="12" width="10.140625" style="81" bestFit="1" customWidth="1"/>
    <col min="13" max="16384" width="8.85546875" style="81"/>
  </cols>
  <sheetData>
    <row r="1" spans="1:9" x14ac:dyDescent="0.2">
      <c r="A1" s="218" t="s">
        <v>1</v>
      </c>
      <c r="B1" s="219"/>
      <c r="C1" s="219"/>
      <c r="D1" s="219"/>
      <c r="E1" s="219"/>
      <c r="F1" s="219"/>
      <c r="G1" s="219"/>
      <c r="H1" s="219"/>
      <c r="I1" s="219"/>
    </row>
    <row r="2" spans="1:9" x14ac:dyDescent="0.2">
      <c r="A2" s="220" t="s">
        <v>463</v>
      </c>
      <c r="B2" s="221"/>
      <c r="C2" s="221"/>
      <c r="D2" s="221"/>
      <c r="E2" s="221"/>
      <c r="F2" s="221"/>
      <c r="G2" s="221"/>
      <c r="H2" s="221"/>
      <c r="I2" s="221"/>
    </row>
    <row r="3" spans="1:9" x14ac:dyDescent="0.2">
      <c r="A3" s="222" t="s">
        <v>448</v>
      </c>
      <c r="B3" s="222"/>
      <c r="C3" s="222"/>
      <c r="D3" s="222"/>
      <c r="E3" s="222"/>
      <c r="F3" s="222"/>
      <c r="G3" s="222"/>
      <c r="H3" s="222"/>
      <c r="I3" s="222"/>
    </row>
    <row r="4" spans="1:9" x14ac:dyDescent="0.2">
      <c r="A4" s="223" t="s">
        <v>464</v>
      </c>
      <c r="B4" s="224"/>
      <c r="C4" s="224"/>
      <c r="D4" s="224"/>
      <c r="E4" s="224"/>
      <c r="F4" s="224"/>
      <c r="G4" s="224"/>
      <c r="H4" s="224"/>
      <c r="I4" s="225"/>
    </row>
    <row r="5" spans="1:9" ht="45" x14ac:dyDescent="0.2">
      <c r="A5" s="228" t="s">
        <v>2</v>
      </c>
      <c r="B5" s="229"/>
      <c r="C5" s="229"/>
      <c r="D5" s="229"/>
      <c r="E5" s="229"/>
      <c r="F5" s="229"/>
      <c r="G5" s="86" t="s">
        <v>101</v>
      </c>
      <c r="H5" s="10" t="s">
        <v>296</v>
      </c>
      <c r="I5" s="10" t="s">
        <v>297</v>
      </c>
    </row>
    <row r="6" spans="1:9" x14ac:dyDescent="0.2">
      <c r="A6" s="226">
        <v>1</v>
      </c>
      <c r="B6" s="227"/>
      <c r="C6" s="227"/>
      <c r="D6" s="227"/>
      <c r="E6" s="227"/>
      <c r="F6" s="227"/>
      <c r="G6" s="85">
        <v>2</v>
      </c>
      <c r="H6" s="10">
        <v>3</v>
      </c>
      <c r="I6" s="10">
        <v>4</v>
      </c>
    </row>
    <row r="7" spans="1:9" x14ac:dyDescent="0.2">
      <c r="A7" s="230"/>
      <c r="B7" s="230"/>
      <c r="C7" s="230"/>
      <c r="D7" s="230"/>
      <c r="E7" s="230"/>
      <c r="F7" s="230"/>
      <c r="G7" s="230"/>
      <c r="H7" s="230"/>
      <c r="I7" s="230"/>
    </row>
    <row r="8" spans="1:9" ht="12.75" customHeight="1" x14ac:dyDescent="0.2">
      <c r="A8" s="212" t="s">
        <v>4</v>
      </c>
      <c r="B8" s="212"/>
      <c r="C8" s="212"/>
      <c r="D8" s="212"/>
      <c r="E8" s="212"/>
      <c r="F8" s="212"/>
      <c r="G8" s="11">
        <v>1</v>
      </c>
      <c r="H8" s="18">
        <v>0</v>
      </c>
      <c r="I8" s="18">
        <v>0</v>
      </c>
    </row>
    <row r="9" spans="1:9" ht="12.75" customHeight="1" x14ac:dyDescent="0.2">
      <c r="A9" s="213" t="s">
        <v>302</v>
      </c>
      <c r="B9" s="213"/>
      <c r="C9" s="213"/>
      <c r="D9" s="213"/>
      <c r="E9" s="213"/>
      <c r="F9" s="213"/>
      <c r="G9" s="12">
        <v>2</v>
      </c>
      <c r="H9" s="82">
        <f>H10+H17+H27+H38+H43</f>
        <v>33026121</v>
      </c>
      <c r="I9" s="82">
        <f>I10+I17+I27+I38+I43</f>
        <v>36186100</v>
      </c>
    </row>
    <row r="10" spans="1:9" ht="12.75" customHeight="1" x14ac:dyDescent="0.2">
      <c r="A10" s="215" t="s">
        <v>5</v>
      </c>
      <c r="B10" s="215"/>
      <c r="C10" s="215"/>
      <c r="D10" s="215"/>
      <c r="E10" s="215"/>
      <c r="F10" s="215"/>
      <c r="G10" s="12">
        <v>3</v>
      </c>
      <c r="H10" s="82">
        <f>H11+H12+H13+H14+H15+H16</f>
        <v>0</v>
      </c>
      <c r="I10" s="82">
        <f>I11+I12+I13+I14+I15+I16</f>
        <v>0</v>
      </c>
    </row>
    <row r="11" spans="1:9" ht="12.75" customHeight="1" x14ac:dyDescent="0.2">
      <c r="A11" s="211" t="s">
        <v>6</v>
      </c>
      <c r="B11" s="211"/>
      <c r="C11" s="211"/>
      <c r="D11" s="211"/>
      <c r="E11" s="211"/>
      <c r="F11" s="211"/>
      <c r="G11" s="11">
        <v>4</v>
      </c>
      <c r="H11" s="18">
        <v>0</v>
      </c>
      <c r="I11" s="18">
        <v>0</v>
      </c>
    </row>
    <row r="12" spans="1:9" ht="22.9" customHeight="1" x14ac:dyDescent="0.2">
      <c r="A12" s="211" t="s">
        <v>7</v>
      </c>
      <c r="B12" s="211"/>
      <c r="C12" s="211"/>
      <c r="D12" s="211"/>
      <c r="E12" s="211"/>
      <c r="F12" s="211"/>
      <c r="G12" s="11">
        <v>5</v>
      </c>
      <c r="H12" s="18">
        <v>0</v>
      </c>
      <c r="I12" s="18">
        <v>0</v>
      </c>
    </row>
    <row r="13" spans="1:9" ht="12.75" customHeight="1" x14ac:dyDescent="0.2">
      <c r="A13" s="211" t="s">
        <v>8</v>
      </c>
      <c r="B13" s="211"/>
      <c r="C13" s="211"/>
      <c r="D13" s="211"/>
      <c r="E13" s="211"/>
      <c r="F13" s="211"/>
      <c r="G13" s="11">
        <v>6</v>
      </c>
      <c r="H13" s="18">
        <v>0</v>
      </c>
      <c r="I13" s="18">
        <v>0</v>
      </c>
    </row>
    <row r="14" spans="1:9" ht="12.75" customHeight="1" x14ac:dyDescent="0.2">
      <c r="A14" s="211" t="s">
        <v>9</v>
      </c>
      <c r="B14" s="211"/>
      <c r="C14" s="211"/>
      <c r="D14" s="211"/>
      <c r="E14" s="211"/>
      <c r="F14" s="211"/>
      <c r="G14" s="11">
        <v>7</v>
      </c>
      <c r="H14" s="18">
        <v>0</v>
      </c>
      <c r="I14" s="18">
        <v>0</v>
      </c>
    </row>
    <row r="15" spans="1:9" ht="12.75" customHeight="1" x14ac:dyDescent="0.2">
      <c r="A15" s="211" t="s">
        <v>10</v>
      </c>
      <c r="B15" s="211"/>
      <c r="C15" s="211"/>
      <c r="D15" s="211"/>
      <c r="E15" s="211"/>
      <c r="F15" s="211"/>
      <c r="G15" s="11">
        <v>8</v>
      </c>
      <c r="H15" s="18">
        <v>0</v>
      </c>
      <c r="I15" s="18">
        <v>0</v>
      </c>
    </row>
    <row r="16" spans="1:9" ht="12.75" customHeight="1" x14ac:dyDescent="0.2">
      <c r="A16" s="211" t="s">
        <v>11</v>
      </c>
      <c r="B16" s="211"/>
      <c r="C16" s="211"/>
      <c r="D16" s="211"/>
      <c r="E16" s="211"/>
      <c r="F16" s="211"/>
      <c r="G16" s="11">
        <v>9</v>
      </c>
      <c r="H16" s="18">
        <v>0</v>
      </c>
      <c r="I16" s="18">
        <v>0</v>
      </c>
    </row>
    <row r="17" spans="1:9" ht="12.75" customHeight="1" x14ac:dyDescent="0.2">
      <c r="A17" s="215" t="s">
        <v>12</v>
      </c>
      <c r="B17" s="215"/>
      <c r="C17" s="215"/>
      <c r="D17" s="215"/>
      <c r="E17" s="215"/>
      <c r="F17" s="215"/>
      <c r="G17" s="12">
        <v>10</v>
      </c>
      <c r="H17" s="82">
        <f>H18+H19+H20+H21+H22+H23+H24+H25+H26</f>
        <v>32463086</v>
      </c>
      <c r="I17" s="82">
        <f>I18+I19+I20+I21+I22+I23+I24+I25+I26</f>
        <v>35318981</v>
      </c>
    </row>
    <row r="18" spans="1:9" ht="12.75" customHeight="1" x14ac:dyDescent="0.2">
      <c r="A18" s="211" t="s">
        <v>13</v>
      </c>
      <c r="B18" s="211"/>
      <c r="C18" s="211"/>
      <c r="D18" s="211"/>
      <c r="E18" s="211"/>
      <c r="F18" s="211"/>
      <c r="G18" s="11">
        <v>11</v>
      </c>
      <c r="H18" s="18">
        <v>6505147</v>
      </c>
      <c r="I18" s="18">
        <v>6505147</v>
      </c>
    </row>
    <row r="19" spans="1:9" ht="12.75" customHeight="1" x14ac:dyDescent="0.2">
      <c r="A19" s="211" t="s">
        <v>14</v>
      </c>
      <c r="B19" s="211"/>
      <c r="C19" s="211"/>
      <c r="D19" s="211"/>
      <c r="E19" s="211"/>
      <c r="F19" s="211"/>
      <c r="G19" s="11">
        <v>12</v>
      </c>
      <c r="H19" s="18">
        <v>23077928</v>
      </c>
      <c r="I19" s="18">
        <v>21048260</v>
      </c>
    </row>
    <row r="20" spans="1:9" ht="12.75" customHeight="1" x14ac:dyDescent="0.2">
      <c r="A20" s="211" t="s">
        <v>15</v>
      </c>
      <c r="B20" s="211"/>
      <c r="C20" s="211"/>
      <c r="D20" s="211"/>
      <c r="E20" s="211"/>
      <c r="F20" s="211"/>
      <c r="G20" s="11">
        <v>13</v>
      </c>
      <c r="H20" s="18">
        <v>0</v>
      </c>
      <c r="I20" s="18">
        <v>0</v>
      </c>
    </row>
    <row r="21" spans="1:9" ht="12.75" customHeight="1" x14ac:dyDescent="0.2">
      <c r="A21" s="211" t="s">
        <v>16</v>
      </c>
      <c r="B21" s="211"/>
      <c r="C21" s="211"/>
      <c r="D21" s="211"/>
      <c r="E21" s="211"/>
      <c r="F21" s="211"/>
      <c r="G21" s="11">
        <v>14</v>
      </c>
      <c r="H21" s="18">
        <v>382014</v>
      </c>
      <c r="I21" s="18">
        <v>509600</v>
      </c>
    </row>
    <row r="22" spans="1:9" ht="12.75" customHeight="1" x14ac:dyDescent="0.2">
      <c r="A22" s="211" t="s">
        <v>17</v>
      </c>
      <c r="B22" s="211"/>
      <c r="C22" s="211"/>
      <c r="D22" s="211"/>
      <c r="E22" s="211"/>
      <c r="F22" s="211"/>
      <c r="G22" s="11">
        <v>15</v>
      </c>
      <c r="H22" s="18">
        <v>0</v>
      </c>
      <c r="I22" s="18">
        <v>0</v>
      </c>
    </row>
    <row r="23" spans="1:9" ht="12.75" customHeight="1" x14ac:dyDescent="0.2">
      <c r="A23" s="211" t="s">
        <v>18</v>
      </c>
      <c r="B23" s="211"/>
      <c r="C23" s="211"/>
      <c r="D23" s="211"/>
      <c r="E23" s="211"/>
      <c r="F23" s="211"/>
      <c r="G23" s="11">
        <v>16</v>
      </c>
      <c r="H23" s="18">
        <v>19365</v>
      </c>
      <c r="I23" s="18">
        <v>345557</v>
      </c>
    </row>
    <row r="24" spans="1:9" ht="12.75" customHeight="1" x14ac:dyDescent="0.2">
      <c r="A24" s="211" t="s">
        <v>19</v>
      </c>
      <c r="B24" s="211"/>
      <c r="C24" s="211"/>
      <c r="D24" s="211"/>
      <c r="E24" s="211"/>
      <c r="F24" s="211"/>
      <c r="G24" s="11">
        <v>17</v>
      </c>
      <c r="H24" s="18">
        <v>1826402</v>
      </c>
      <c r="I24" s="18">
        <v>6295208</v>
      </c>
    </row>
    <row r="25" spans="1:9" ht="12.75" customHeight="1" x14ac:dyDescent="0.2">
      <c r="A25" s="211" t="s">
        <v>20</v>
      </c>
      <c r="B25" s="211"/>
      <c r="C25" s="211"/>
      <c r="D25" s="211"/>
      <c r="E25" s="211"/>
      <c r="F25" s="211"/>
      <c r="G25" s="11">
        <v>18</v>
      </c>
      <c r="H25" s="18">
        <v>22580</v>
      </c>
      <c r="I25" s="18">
        <v>22580</v>
      </c>
    </row>
    <row r="26" spans="1:9" ht="12.75" customHeight="1" x14ac:dyDescent="0.2">
      <c r="A26" s="211" t="s">
        <v>21</v>
      </c>
      <c r="B26" s="211"/>
      <c r="C26" s="211"/>
      <c r="D26" s="211"/>
      <c r="E26" s="211"/>
      <c r="F26" s="211"/>
      <c r="G26" s="11">
        <v>19</v>
      </c>
      <c r="H26" s="18">
        <v>629650</v>
      </c>
      <c r="I26" s="18">
        <v>592629</v>
      </c>
    </row>
    <row r="27" spans="1:9" ht="12.75" customHeight="1" x14ac:dyDescent="0.2">
      <c r="A27" s="215" t="s">
        <v>22</v>
      </c>
      <c r="B27" s="215"/>
      <c r="C27" s="215"/>
      <c r="D27" s="215"/>
      <c r="E27" s="215"/>
      <c r="F27" s="215"/>
      <c r="G27" s="12">
        <v>20</v>
      </c>
      <c r="H27" s="82">
        <f>SUM(H28:H37)</f>
        <v>501049</v>
      </c>
      <c r="I27" s="82">
        <f>SUM(I28:I37)</f>
        <v>499329</v>
      </c>
    </row>
    <row r="28" spans="1:9" ht="12.75" customHeight="1" x14ac:dyDescent="0.2">
      <c r="A28" s="211" t="s">
        <v>23</v>
      </c>
      <c r="B28" s="211"/>
      <c r="C28" s="211"/>
      <c r="D28" s="211"/>
      <c r="E28" s="211"/>
      <c r="F28" s="211"/>
      <c r="G28" s="11">
        <v>21</v>
      </c>
      <c r="H28" s="18">
        <v>0</v>
      </c>
      <c r="I28" s="18">
        <v>0</v>
      </c>
    </row>
    <row r="29" spans="1:9" ht="12.75" customHeight="1" x14ac:dyDescent="0.2">
      <c r="A29" s="211" t="s">
        <v>24</v>
      </c>
      <c r="B29" s="211"/>
      <c r="C29" s="211"/>
      <c r="D29" s="211"/>
      <c r="E29" s="211"/>
      <c r="F29" s="211"/>
      <c r="G29" s="11">
        <v>22</v>
      </c>
      <c r="H29" s="18">
        <v>0</v>
      </c>
      <c r="I29" s="18">
        <v>0</v>
      </c>
    </row>
    <row r="30" spans="1:9" ht="12.75" customHeight="1" x14ac:dyDescent="0.2">
      <c r="A30" s="211" t="s">
        <v>25</v>
      </c>
      <c r="B30" s="211"/>
      <c r="C30" s="211"/>
      <c r="D30" s="211"/>
      <c r="E30" s="211"/>
      <c r="F30" s="211"/>
      <c r="G30" s="11">
        <v>23</v>
      </c>
      <c r="H30" s="18">
        <v>0</v>
      </c>
      <c r="I30" s="18">
        <v>0</v>
      </c>
    </row>
    <row r="31" spans="1:9" ht="24" customHeight="1" x14ac:dyDescent="0.2">
      <c r="A31" s="211" t="s">
        <v>26</v>
      </c>
      <c r="B31" s="211"/>
      <c r="C31" s="211"/>
      <c r="D31" s="211"/>
      <c r="E31" s="211"/>
      <c r="F31" s="211"/>
      <c r="G31" s="11">
        <v>24</v>
      </c>
      <c r="H31" s="18">
        <v>0</v>
      </c>
      <c r="I31" s="18">
        <v>0</v>
      </c>
    </row>
    <row r="32" spans="1:9" ht="23.45" customHeight="1" x14ac:dyDescent="0.2">
      <c r="A32" s="211" t="s">
        <v>27</v>
      </c>
      <c r="B32" s="211"/>
      <c r="C32" s="211"/>
      <c r="D32" s="211"/>
      <c r="E32" s="211"/>
      <c r="F32" s="211"/>
      <c r="G32" s="11">
        <v>25</v>
      </c>
      <c r="H32" s="18">
        <v>0</v>
      </c>
      <c r="I32" s="18">
        <v>0</v>
      </c>
    </row>
    <row r="33" spans="1:9" ht="21.6" customHeight="1" x14ac:dyDescent="0.2">
      <c r="A33" s="211" t="s">
        <v>28</v>
      </c>
      <c r="B33" s="211"/>
      <c r="C33" s="211"/>
      <c r="D33" s="211"/>
      <c r="E33" s="211"/>
      <c r="F33" s="211"/>
      <c r="G33" s="11">
        <v>26</v>
      </c>
      <c r="H33" s="18">
        <v>0</v>
      </c>
      <c r="I33" s="18">
        <v>0</v>
      </c>
    </row>
    <row r="34" spans="1:9" ht="12.75" customHeight="1" x14ac:dyDescent="0.2">
      <c r="A34" s="211" t="s">
        <v>29</v>
      </c>
      <c r="B34" s="211"/>
      <c r="C34" s="211"/>
      <c r="D34" s="211"/>
      <c r="E34" s="211"/>
      <c r="F34" s="211"/>
      <c r="G34" s="11">
        <v>27</v>
      </c>
      <c r="H34" s="18">
        <v>493449</v>
      </c>
      <c r="I34" s="18">
        <v>493449</v>
      </c>
    </row>
    <row r="35" spans="1:9" ht="12.75" customHeight="1" x14ac:dyDescent="0.2">
      <c r="A35" s="211" t="s">
        <v>30</v>
      </c>
      <c r="B35" s="211"/>
      <c r="C35" s="211"/>
      <c r="D35" s="211"/>
      <c r="E35" s="211"/>
      <c r="F35" s="211"/>
      <c r="G35" s="11">
        <v>28</v>
      </c>
      <c r="H35" s="18">
        <v>7600</v>
      </c>
      <c r="I35" s="18">
        <v>5880</v>
      </c>
    </row>
    <row r="36" spans="1:9" ht="12.75" customHeight="1" x14ac:dyDescent="0.2">
      <c r="A36" s="211" t="s">
        <v>31</v>
      </c>
      <c r="B36" s="211"/>
      <c r="C36" s="211"/>
      <c r="D36" s="211"/>
      <c r="E36" s="211"/>
      <c r="F36" s="211"/>
      <c r="G36" s="11">
        <v>29</v>
      </c>
      <c r="H36" s="18">
        <v>0</v>
      </c>
      <c r="I36" s="18">
        <v>0</v>
      </c>
    </row>
    <row r="37" spans="1:9" ht="12.75" customHeight="1" x14ac:dyDescent="0.2">
      <c r="A37" s="211" t="s">
        <v>32</v>
      </c>
      <c r="B37" s="211"/>
      <c r="C37" s="211"/>
      <c r="D37" s="211"/>
      <c r="E37" s="211"/>
      <c r="F37" s="211"/>
      <c r="G37" s="11">
        <v>30</v>
      </c>
      <c r="H37" s="18">
        <v>0</v>
      </c>
      <c r="I37" s="18">
        <v>0</v>
      </c>
    </row>
    <row r="38" spans="1:9" ht="12.75" customHeight="1" x14ac:dyDescent="0.2">
      <c r="A38" s="215" t="s">
        <v>33</v>
      </c>
      <c r="B38" s="215"/>
      <c r="C38" s="215"/>
      <c r="D38" s="215"/>
      <c r="E38" s="215"/>
      <c r="F38" s="215"/>
      <c r="G38" s="12">
        <v>31</v>
      </c>
      <c r="H38" s="82">
        <f>H39+H40+H41+H42</f>
        <v>0</v>
      </c>
      <c r="I38" s="82">
        <f>I39+I40+I41+I42</f>
        <v>0</v>
      </c>
    </row>
    <row r="39" spans="1:9" ht="12.75" customHeight="1" x14ac:dyDescent="0.2">
      <c r="A39" s="211" t="s">
        <v>34</v>
      </c>
      <c r="B39" s="211"/>
      <c r="C39" s="211"/>
      <c r="D39" s="211"/>
      <c r="E39" s="211"/>
      <c r="F39" s="211"/>
      <c r="G39" s="11">
        <v>32</v>
      </c>
      <c r="H39" s="18">
        <v>0</v>
      </c>
      <c r="I39" s="18">
        <v>0</v>
      </c>
    </row>
    <row r="40" spans="1:9" ht="12.75" customHeight="1" x14ac:dyDescent="0.2">
      <c r="A40" s="211" t="s">
        <v>35</v>
      </c>
      <c r="B40" s="211"/>
      <c r="C40" s="211"/>
      <c r="D40" s="211"/>
      <c r="E40" s="211"/>
      <c r="F40" s="211"/>
      <c r="G40" s="11">
        <v>33</v>
      </c>
      <c r="H40" s="18">
        <v>0</v>
      </c>
      <c r="I40" s="18">
        <v>0</v>
      </c>
    </row>
    <row r="41" spans="1:9" ht="12.75" customHeight="1" x14ac:dyDescent="0.2">
      <c r="A41" s="211" t="s">
        <v>36</v>
      </c>
      <c r="B41" s="211"/>
      <c r="C41" s="211"/>
      <c r="D41" s="211"/>
      <c r="E41" s="211"/>
      <c r="F41" s="211"/>
      <c r="G41" s="11">
        <v>34</v>
      </c>
      <c r="H41" s="18">
        <v>0</v>
      </c>
      <c r="I41" s="18">
        <v>0</v>
      </c>
    </row>
    <row r="42" spans="1:9" ht="12.75" customHeight="1" x14ac:dyDescent="0.2">
      <c r="A42" s="211" t="s">
        <v>37</v>
      </c>
      <c r="B42" s="211"/>
      <c r="C42" s="211"/>
      <c r="D42" s="211"/>
      <c r="E42" s="211"/>
      <c r="F42" s="211"/>
      <c r="G42" s="11">
        <v>35</v>
      </c>
      <c r="H42" s="18">
        <v>0</v>
      </c>
      <c r="I42" s="18">
        <v>0</v>
      </c>
    </row>
    <row r="43" spans="1:9" ht="12.75" customHeight="1" x14ac:dyDescent="0.2">
      <c r="A43" s="211" t="s">
        <v>38</v>
      </c>
      <c r="B43" s="211"/>
      <c r="C43" s="211"/>
      <c r="D43" s="211"/>
      <c r="E43" s="211"/>
      <c r="F43" s="211"/>
      <c r="G43" s="11">
        <v>36</v>
      </c>
      <c r="H43" s="18">
        <v>61986</v>
      </c>
      <c r="I43" s="18">
        <v>367790</v>
      </c>
    </row>
    <row r="44" spans="1:9" ht="12.75" customHeight="1" x14ac:dyDescent="0.2">
      <c r="A44" s="213" t="s">
        <v>303</v>
      </c>
      <c r="B44" s="213"/>
      <c r="C44" s="213"/>
      <c r="D44" s="213"/>
      <c r="E44" s="213"/>
      <c r="F44" s="213"/>
      <c r="G44" s="12">
        <v>37</v>
      </c>
      <c r="H44" s="82">
        <f>H45+H53+H60+H70</f>
        <v>64727016</v>
      </c>
      <c r="I44" s="82">
        <f>I45+I53+I60+I70</f>
        <v>61089213</v>
      </c>
    </row>
    <row r="45" spans="1:9" ht="12.75" customHeight="1" x14ac:dyDescent="0.2">
      <c r="A45" s="215" t="s">
        <v>39</v>
      </c>
      <c r="B45" s="215"/>
      <c r="C45" s="215"/>
      <c r="D45" s="215"/>
      <c r="E45" s="215"/>
      <c r="F45" s="215"/>
      <c r="G45" s="12">
        <v>38</v>
      </c>
      <c r="H45" s="82">
        <f>SUM(H46:H52)</f>
        <v>601831</v>
      </c>
      <c r="I45" s="82">
        <f>SUM(I46:I52)</f>
        <v>878602</v>
      </c>
    </row>
    <row r="46" spans="1:9" ht="12.75" customHeight="1" x14ac:dyDescent="0.2">
      <c r="A46" s="211" t="s">
        <v>40</v>
      </c>
      <c r="B46" s="211"/>
      <c r="C46" s="211"/>
      <c r="D46" s="211"/>
      <c r="E46" s="211"/>
      <c r="F46" s="211"/>
      <c r="G46" s="11">
        <v>39</v>
      </c>
      <c r="H46" s="18">
        <v>452992</v>
      </c>
      <c r="I46" s="18">
        <v>602962</v>
      </c>
    </row>
    <row r="47" spans="1:9" ht="12.75" customHeight="1" x14ac:dyDescent="0.2">
      <c r="A47" s="211" t="s">
        <v>41</v>
      </c>
      <c r="B47" s="211"/>
      <c r="C47" s="211"/>
      <c r="D47" s="211"/>
      <c r="E47" s="211"/>
      <c r="F47" s="211"/>
      <c r="G47" s="11">
        <v>40</v>
      </c>
      <c r="H47" s="18">
        <v>0</v>
      </c>
      <c r="I47" s="18">
        <v>0</v>
      </c>
    </row>
    <row r="48" spans="1:9" ht="12.75" customHeight="1" x14ac:dyDescent="0.2">
      <c r="A48" s="211" t="s">
        <v>42</v>
      </c>
      <c r="B48" s="211"/>
      <c r="C48" s="211"/>
      <c r="D48" s="211"/>
      <c r="E48" s="211"/>
      <c r="F48" s="211"/>
      <c r="G48" s="11">
        <v>41</v>
      </c>
      <c r="H48" s="18">
        <v>0</v>
      </c>
      <c r="I48" s="18">
        <v>0</v>
      </c>
    </row>
    <row r="49" spans="1:9" ht="12.75" customHeight="1" x14ac:dyDescent="0.2">
      <c r="A49" s="211" t="s">
        <v>43</v>
      </c>
      <c r="B49" s="211"/>
      <c r="C49" s="211"/>
      <c r="D49" s="211"/>
      <c r="E49" s="211"/>
      <c r="F49" s="211"/>
      <c r="G49" s="11">
        <v>42</v>
      </c>
      <c r="H49" s="18">
        <v>0</v>
      </c>
      <c r="I49" s="18">
        <v>0</v>
      </c>
    </row>
    <row r="50" spans="1:9" ht="12.75" customHeight="1" x14ac:dyDescent="0.2">
      <c r="A50" s="211" t="s">
        <v>44</v>
      </c>
      <c r="B50" s="211"/>
      <c r="C50" s="211"/>
      <c r="D50" s="211"/>
      <c r="E50" s="211"/>
      <c r="F50" s="211"/>
      <c r="G50" s="11">
        <v>43</v>
      </c>
      <c r="H50" s="18">
        <v>148839</v>
      </c>
      <c r="I50" s="18">
        <v>275640</v>
      </c>
    </row>
    <row r="51" spans="1:9" ht="12.75" customHeight="1" x14ac:dyDescent="0.2">
      <c r="A51" s="211" t="s">
        <v>45</v>
      </c>
      <c r="B51" s="211"/>
      <c r="C51" s="211"/>
      <c r="D51" s="211"/>
      <c r="E51" s="211"/>
      <c r="F51" s="211"/>
      <c r="G51" s="11">
        <v>44</v>
      </c>
      <c r="H51" s="18">
        <v>0</v>
      </c>
      <c r="I51" s="18">
        <v>0</v>
      </c>
    </row>
    <row r="52" spans="1:9" ht="12.75" customHeight="1" x14ac:dyDescent="0.2">
      <c r="A52" s="211" t="s">
        <v>46</v>
      </c>
      <c r="B52" s="211"/>
      <c r="C52" s="211"/>
      <c r="D52" s="211"/>
      <c r="E52" s="211"/>
      <c r="F52" s="211"/>
      <c r="G52" s="11">
        <v>45</v>
      </c>
      <c r="H52" s="18">
        <v>0</v>
      </c>
      <c r="I52" s="18">
        <v>0</v>
      </c>
    </row>
    <row r="53" spans="1:9" ht="12.75" customHeight="1" x14ac:dyDescent="0.2">
      <c r="A53" s="215" t="s">
        <v>47</v>
      </c>
      <c r="B53" s="215"/>
      <c r="C53" s="215"/>
      <c r="D53" s="215"/>
      <c r="E53" s="215"/>
      <c r="F53" s="215"/>
      <c r="G53" s="12">
        <v>46</v>
      </c>
      <c r="H53" s="82">
        <f>SUM(H54:H59)</f>
        <v>1258018</v>
      </c>
      <c r="I53" s="82">
        <f>SUM(I54:I59)</f>
        <v>1338821</v>
      </c>
    </row>
    <row r="54" spans="1:9" ht="12.75" customHeight="1" x14ac:dyDescent="0.2">
      <c r="A54" s="211" t="s">
        <v>48</v>
      </c>
      <c r="B54" s="211"/>
      <c r="C54" s="211"/>
      <c r="D54" s="211"/>
      <c r="E54" s="211"/>
      <c r="F54" s="211"/>
      <c r="G54" s="11">
        <v>47</v>
      </c>
      <c r="H54" s="18">
        <v>0</v>
      </c>
      <c r="I54" s="18">
        <v>0</v>
      </c>
    </row>
    <row r="55" spans="1:9" ht="12.75" customHeight="1" x14ac:dyDescent="0.2">
      <c r="A55" s="211" t="s">
        <v>49</v>
      </c>
      <c r="B55" s="211"/>
      <c r="C55" s="211"/>
      <c r="D55" s="211"/>
      <c r="E55" s="211"/>
      <c r="F55" s="211"/>
      <c r="G55" s="11">
        <v>48</v>
      </c>
      <c r="H55" s="18">
        <v>0</v>
      </c>
      <c r="I55" s="18">
        <v>0</v>
      </c>
    </row>
    <row r="56" spans="1:9" ht="12.75" customHeight="1" x14ac:dyDescent="0.2">
      <c r="A56" s="211" t="s">
        <v>50</v>
      </c>
      <c r="B56" s="211"/>
      <c r="C56" s="211"/>
      <c r="D56" s="211"/>
      <c r="E56" s="211"/>
      <c r="F56" s="211"/>
      <c r="G56" s="11">
        <v>49</v>
      </c>
      <c r="H56" s="18">
        <v>1204464</v>
      </c>
      <c r="I56" s="18">
        <v>1277598</v>
      </c>
    </row>
    <row r="57" spans="1:9" ht="12.75" customHeight="1" x14ac:dyDescent="0.2">
      <c r="A57" s="211" t="s">
        <v>51</v>
      </c>
      <c r="B57" s="211"/>
      <c r="C57" s="211"/>
      <c r="D57" s="211"/>
      <c r="E57" s="211"/>
      <c r="F57" s="211"/>
      <c r="G57" s="11">
        <v>50</v>
      </c>
      <c r="H57" s="18">
        <v>13386</v>
      </c>
      <c r="I57" s="18">
        <v>12002</v>
      </c>
    </row>
    <row r="58" spans="1:9" ht="12.75" customHeight="1" x14ac:dyDescent="0.2">
      <c r="A58" s="211" t="s">
        <v>52</v>
      </c>
      <c r="B58" s="211"/>
      <c r="C58" s="211"/>
      <c r="D58" s="211"/>
      <c r="E58" s="211"/>
      <c r="F58" s="211"/>
      <c r="G58" s="11">
        <v>51</v>
      </c>
      <c r="H58" s="18">
        <v>40168</v>
      </c>
      <c r="I58" s="18">
        <v>49221</v>
      </c>
    </row>
    <row r="59" spans="1:9" ht="12.75" customHeight="1" x14ac:dyDescent="0.2">
      <c r="A59" s="211" t="s">
        <v>53</v>
      </c>
      <c r="B59" s="211"/>
      <c r="C59" s="211"/>
      <c r="D59" s="211"/>
      <c r="E59" s="211"/>
      <c r="F59" s="211"/>
      <c r="G59" s="11">
        <v>52</v>
      </c>
      <c r="H59" s="18">
        <v>0</v>
      </c>
      <c r="I59" s="18">
        <v>0</v>
      </c>
    </row>
    <row r="60" spans="1:9" ht="12.75" customHeight="1" x14ac:dyDescent="0.2">
      <c r="A60" s="215" t="s">
        <v>54</v>
      </c>
      <c r="B60" s="215"/>
      <c r="C60" s="215"/>
      <c r="D60" s="215"/>
      <c r="E60" s="215"/>
      <c r="F60" s="215"/>
      <c r="G60" s="12">
        <v>53</v>
      </c>
      <c r="H60" s="82">
        <f>SUM(H61:H69)</f>
        <v>40750165</v>
      </c>
      <c r="I60" s="82">
        <f>SUM(I61:I69)</f>
        <v>21426337</v>
      </c>
    </row>
    <row r="61" spans="1:9" ht="12.75" customHeight="1" x14ac:dyDescent="0.2">
      <c r="A61" s="211" t="s">
        <v>23</v>
      </c>
      <c r="B61" s="211"/>
      <c r="C61" s="211"/>
      <c r="D61" s="211"/>
      <c r="E61" s="211"/>
      <c r="F61" s="211"/>
      <c r="G61" s="11">
        <v>54</v>
      </c>
      <c r="H61" s="18">
        <v>0</v>
      </c>
      <c r="I61" s="18">
        <v>0</v>
      </c>
    </row>
    <row r="62" spans="1:9" ht="27.6" customHeight="1" x14ac:dyDescent="0.2">
      <c r="A62" s="211" t="s">
        <v>24</v>
      </c>
      <c r="B62" s="211"/>
      <c r="C62" s="211"/>
      <c r="D62" s="211"/>
      <c r="E62" s="211"/>
      <c r="F62" s="211"/>
      <c r="G62" s="11">
        <v>55</v>
      </c>
      <c r="H62" s="18">
        <v>0</v>
      </c>
      <c r="I62" s="18">
        <v>0</v>
      </c>
    </row>
    <row r="63" spans="1:9" ht="12.75" customHeight="1" x14ac:dyDescent="0.2">
      <c r="A63" s="211" t="s">
        <v>25</v>
      </c>
      <c r="B63" s="211"/>
      <c r="C63" s="211"/>
      <c r="D63" s="211"/>
      <c r="E63" s="211"/>
      <c r="F63" s="211"/>
      <c r="G63" s="11">
        <v>56</v>
      </c>
      <c r="H63" s="18">
        <v>0</v>
      </c>
      <c r="I63" s="18">
        <v>0</v>
      </c>
    </row>
    <row r="64" spans="1:9" ht="25.9" customHeight="1" x14ac:dyDescent="0.2">
      <c r="A64" s="211" t="s">
        <v>55</v>
      </c>
      <c r="B64" s="211"/>
      <c r="C64" s="211"/>
      <c r="D64" s="211"/>
      <c r="E64" s="211"/>
      <c r="F64" s="211"/>
      <c r="G64" s="11">
        <v>57</v>
      </c>
      <c r="H64" s="18">
        <v>0</v>
      </c>
      <c r="I64" s="18">
        <v>0</v>
      </c>
    </row>
    <row r="65" spans="1:9" ht="21.6" customHeight="1" x14ac:dyDescent="0.2">
      <c r="A65" s="211" t="s">
        <v>27</v>
      </c>
      <c r="B65" s="211"/>
      <c r="C65" s="211"/>
      <c r="D65" s="211"/>
      <c r="E65" s="211"/>
      <c r="F65" s="211"/>
      <c r="G65" s="11">
        <v>58</v>
      </c>
      <c r="H65" s="18">
        <v>0</v>
      </c>
      <c r="I65" s="18">
        <v>0</v>
      </c>
    </row>
    <row r="66" spans="1:9" ht="21.6" customHeight="1" x14ac:dyDescent="0.2">
      <c r="A66" s="211" t="s">
        <v>28</v>
      </c>
      <c r="B66" s="211"/>
      <c r="C66" s="211"/>
      <c r="D66" s="211"/>
      <c r="E66" s="211"/>
      <c r="F66" s="211"/>
      <c r="G66" s="11">
        <v>59</v>
      </c>
      <c r="H66" s="18">
        <v>0</v>
      </c>
      <c r="I66" s="18">
        <v>0</v>
      </c>
    </row>
    <row r="67" spans="1:9" ht="12.75" customHeight="1" x14ac:dyDescent="0.2">
      <c r="A67" s="211" t="s">
        <v>29</v>
      </c>
      <c r="B67" s="211"/>
      <c r="C67" s="211"/>
      <c r="D67" s="211"/>
      <c r="E67" s="211"/>
      <c r="F67" s="211"/>
      <c r="G67" s="11">
        <v>60</v>
      </c>
      <c r="H67" s="18">
        <v>400165</v>
      </c>
      <c r="I67" s="18">
        <v>400247</v>
      </c>
    </row>
    <row r="68" spans="1:9" ht="12.75" customHeight="1" x14ac:dyDescent="0.2">
      <c r="A68" s="211" t="s">
        <v>30</v>
      </c>
      <c r="B68" s="211"/>
      <c r="C68" s="211"/>
      <c r="D68" s="211"/>
      <c r="E68" s="211"/>
      <c r="F68" s="211"/>
      <c r="G68" s="11">
        <v>61</v>
      </c>
      <c r="H68" s="18">
        <v>40350000</v>
      </c>
      <c r="I68" s="18">
        <v>21026090</v>
      </c>
    </row>
    <row r="69" spans="1:9" ht="12.75" customHeight="1" x14ac:dyDescent="0.2">
      <c r="A69" s="211" t="s">
        <v>56</v>
      </c>
      <c r="B69" s="211"/>
      <c r="C69" s="211"/>
      <c r="D69" s="211"/>
      <c r="E69" s="211"/>
      <c r="F69" s="211"/>
      <c r="G69" s="11">
        <v>62</v>
      </c>
      <c r="H69" s="18">
        <v>0</v>
      </c>
      <c r="I69" s="18">
        <v>0</v>
      </c>
    </row>
    <row r="70" spans="1:9" ht="12.75" customHeight="1" x14ac:dyDescent="0.2">
      <c r="A70" s="211" t="s">
        <v>57</v>
      </c>
      <c r="B70" s="211"/>
      <c r="C70" s="211"/>
      <c r="D70" s="211"/>
      <c r="E70" s="211"/>
      <c r="F70" s="211"/>
      <c r="G70" s="11">
        <v>63</v>
      </c>
      <c r="H70" s="18">
        <v>22117002</v>
      </c>
      <c r="I70" s="18">
        <v>37445453</v>
      </c>
    </row>
    <row r="71" spans="1:9" ht="12.75" customHeight="1" x14ac:dyDescent="0.2">
      <c r="A71" s="212" t="s">
        <v>58</v>
      </c>
      <c r="B71" s="212"/>
      <c r="C71" s="212"/>
      <c r="D71" s="212"/>
      <c r="E71" s="212"/>
      <c r="F71" s="212"/>
      <c r="G71" s="11">
        <v>64</v>
      </c>
      <c r="H71" s="18">
        <v>220512</v>
      </c>
      <c r="I71" s="18">
        <v>431733</v>
      </c>
    </row>
    <row r="72" spans="1:9" ht="12.75" customHeight="1" x14ac:dyDescent="0.2">
      <c r="A72" s="213" t="s">
        <v>304</v>
      </c>
      <c r="B72" s="213"/>
      <c r="C72" s="213"/>
      <c r="D72" s="213"/>
      <c r="E72" s="213"/>
      <c r="F72" s="213"/>
      <c r="G72" s="12">
        <v>65</v>
      </c>
      <c r="H72" s="82">
        <f>H8+H9+H44+H71</f>
        <v>97973649</v>
      </c>
      <c r="I72" s="82">
        <f>I8+I9+I44+I71</f>
        <v>97707046</v>
      </c>
    </row>
    <row r="73" spans="1:9" ht="12.75" customHeight="1" x14ac:dyDescent="0.2">
      <c r="A73" s="212" t="s">
        <v>59</v>
      </c>
      <c r="B73" s="212"/>
      <c r="C73" s="212"/>
      <c r="D73" s="212"/>
      <c r="E73" s="212"/>
      <c r="F73" s="212"/>
      <c r="G73" s="11">
        <v>66</v>
      </c>
      <c r="H73" s="18">
        <v>421199</v>
      </c>
      <c r="I73" s="18">
        <v>471124</v>
      </c>
    </row>
    <row r="74" spans="1:9" x14ac:dyDescent="0.2">
      <c r="A74" s="216" t="s">
        <v>60</v>
      </c>
      <c r="B74" s="217"/>
      <c r="C74" s="217"/>
      <c r="D74" s="217"/>
      <c r="E74" s="217"/>
      <c r="F74" s="217"/>
      <c r="G74" s="217"/>
      <c r="H74" s="217"/>
      <c r="I74" s="217"/>
    </row>
    <row r="75" spans="1:9" ht="12.75" customHeight="1" x14ac:dyDescent="0.2">
      <c r="A75" s="213" t="s">
        <v>354</v>
      </c>
      <c r="B75" s="213"/>
      <c r="C75" s="213"/>
      <c r="D75" s="213"/>
      <c r="E75" s="213"/>
      <c r="F75" s="213"/>
      <c r="G75" s="12">
        <v>67</v>
      </c>
      <c r="H75" s="83">
        <f>H76+H77+H78+H84+H85+H91+H94+H97</f>
        <v>72567535</v>
      </c>
      <c r="I75" s="83">
        <f>I76+I77+I78+I84+I85+I91+I94+I97</f>
        <v>68360243</v>
      </c>
    </row>
    <row r="76" spans="1:9" ht="12.75" customHeight="1" x14ac:dyDescent="0.2">
      <c r="A76" s="211" t="s">
        <v>61</v>
      </c>
      <c r="B76" s="211"/>
      <c r="C76" s="211"/>
      <c r="D76" s="211"/>
      <c r="E76" s="211"/>
      <c r="F76" s="211"/>
      <c r="G76" s="11">
        <v>68</v>
      </c>
      <c r="H76" s="18">
        <v>28232594</v>
      </c>
      <c r="I76" s="18">
        <v>28232594</v>
      </c>
    </row>
    <row r="77" spans="1:9" ht="12.75" customHeight="1" x14ac:dyDescent="0.2">
      <c r="A77" s="211" t="s">
        <v>62</v>
      </c>
      <c r="B77" s="211"/>
      <c r="C77" s="211"/>
      <c r="D77" s="211"/>
      <c r="E77" s="211"/>
      <c r="F77" s="211"/>
      <c r="G77" s="11">
        <v>69</v>
      </c>
      <c r="H77" s="18">
        <v>5795254</v>
      </c>
      <c r="I77" s="18">
        <v>5795254</v>
      </c>
    </row>
    <row r="78" spans="1:9" ht="12.75" customHeight="1" x14ac:dyDescent="0.2">
      <c r="A78" s="215" t="s">
        <v>63</v>
      </c>
      <c r="B78" s="215"/>
      <c r="C78" s="215"/>
      <c r="D78" s="215"/>
      <c r="E78" s="215"/>
      <c r="F78" s="215"/>
      <c r="G78" s="12">
        <v>70</v>
      </c>
      <c r="H78" s="83">
        <f>SUM(H79:H83)</f>
        <v>24777</v>
      </c>
      <c r="I78" s="83">
        <f>SUM(I79:I83)</f>
        <v>24777</v>
      </c>
    </row>
    <row r="79" spans="1:9" ht="12.75" customHeight="1" x14ac:dyDescent="0.2">
      <c r="A79" s="211" t="s">
        <v>64</v>
      </c>
      <c r="B79" s="211"/>
      <c r="C79" s="211"/>
      <c r="D79" s="211"/>
      <c r="E79" s="211"/>
      <c r="F79" s="211"/>
      <c r="G79" s="11">
        <v>71</v>
      </c>
      <c r="H79" s="18">
        <v>24777</v>
      </c>
      <c r="I79" s="18">
        <v>24777</v>
      </c>
    </row>
    <row r="80" spans="1:9" ht="12.75" customHeight="1" x14ac:dyDescent="0.2">
      <c r="A80" s="211" t="s">
        <v>65</v>
      </c>
      <c r="B80" s="211"/>
      <c r="C80" s="211"/>
      <c r="D80" s="211"/>
      <c r="E80" s="211"/>
      <c r="F80" s="211"/>
      <c r="G80" s="11">
        <v>72</v>
      </c>
      <c r="H80" s="18">
        <v>47545</v>
      </c>
      <c r="I80" s="18">
        <v>47545</v>
      </c>
    </row>
    <row r="81" spans="1:12" ht="12.75" customHeight="1" x14ac:dyDescent="0.2">
      <c r="A81" s="211" t="s">
        <v>66</v>
      </c>
      <c r="B81" s="211"/>
      <c r="C81" s="211"/>
      <c r="D81" s="211"/>
      <c r="E81" s="211"/>
      <c r="F81" s="211"/>
      <c r="G81" s="11">
        <v>73</v>
      </c>
      <c r="H81" s="18">
        <v>-47545</v>
      </c>
      <c r="I81" s="18">
        <v>-47545</v>
      </c>
    </row>
    <row r="82" spans="1:12" ht="12.75" customHeight="1" x14ac:dyDescent="0.2">
      <c r="A82" s="211" t="s">
        <v>67</v>
      </c>
      <c r="B82" s="211"/>
      <c r="C82" s="211"/>
      <c r="D82" s="211"/>
      <c r="E82" s="211"/>
      <c r="F82" s="211"/>
      <c r="G82" s="11">
        <v>74</v>
      </c>
      <c r="H82" s="18">
        <v>0</v>
      </c>
      <c r="I82" s="18">
        <v>0</v>
      </c>
    </row>
    <row r="83" spans="1:12" ht="12.75" customHeight="1" x14ac:dyDescent="0.2">
      <c r="A83" s="211" t="s">
        <v>68</v>
      </c>
      <c r="B83" s="211"/>
      <c r="C83" s="211"/>
      <c r="D83" s="211"/>
      <c r="E83" s="211"/>
      <c r="F83" s="211"/>
      <c r="G83" s="11">
        <v>75</v>
      </c>
      <c r="H83" s="18">
        <v>0</v>
      </c>
      <c r="I83" s="18">
        <v>0</v>
      </c>
    </row>
    <row r="84" spans="1:12" ht="12.75" customHeight="1" x14ac:dyDescent="0.2">
      <c r="A84" s="214" t="s">
        <v>69</v>
      </c>
      <c r="B84" s="214"/>
      <c r="C84" s="214"/>
      <c r="D84" s="214"/>
      <c r="E84" s="214"/>
      <c r="F84" s="214"/>
      <c r="G84" s="42">
        <v>76</v>
      </c>
      <c r="H84" s="43">
        <v>-282382</v>
      </c>
      <c r="I84" s="43">
        <v>-282382</v>
      </c>
    </row>
    <row r="85" spans="1:12" ht="12.75" customHeight="1" x14ac:dyDescent="0.2">
      <c r="A85" s="215" t="s">
        <v>446</v>
      </c>
      <c r="B85" s="215"/>
      <c r="C85" s="215"/>
      <c r="D85" s="215"/>
      <c r="E85" s="215"/>
      <c r="F85" s="215"/>
      <c r="G85" s="12">
        <v>77</v>
      </c>
      <c r="H85" s="82">
        <f>H86+H87+H88+H89+H90</f>
        <v>0</v>
      </c>
      <c r="I85" s="82">
        <f>I86+I87+I88+I89+I90</f>
        <v>0</v>
      </c>
    </row>
    <row r="86" spans="1:12" ht="25.5" customHeight="1" x14ac:dyDescent="0.2">
      <c r="A86" s="211" t="s">
        <v>447</v>
      </c>
      <c r="B86" s="211"/>
      <c r="C86" s="211"/>
      <c r="D86" s="211"/>
      <c r="E86" s="211"/>
      <c r="F86" s="211"/>
      <c r="G86" s="11">
        <v>78</v>
      </c>
      <c r="H86" s="18">
        <v>0</v>
      </c>
      <c r="I86" s="18">
        <v>0</v>
      </c>
    </row>
    <row r="87" spans="1:12" ht="12.75" customHeight="1" x14ac:dyDescent="0.2">
      <c r="A87" s="211" t="s">
        <v>70</v>
      </c>
      <c r="B87" s="211"/>
      <c r="C87" s="211"/>
      <c r="D87" s="211"/>
      <c r="E87" s="211"/>
      <c r="F87" s="211"/>
      <c r="G87" s="11">
        <v>79</v>
      </c>
      <c r="H87" s="18">
        <v>0</v>
      </c>
      <c r="I87" s="18">
        <v>0</v>
      </c>
    </row>
    <row r="88" spans="1:12" ht="12.75" customHeight="1" x14ac:dyDescent="0.2">
      <c r="A88" s="211" t="s">
        <v>71</v>
      </c>
      <c r="B88" s="211"/>
      <c r="C88" s="211"/>
      <c r="D88" s="211"/>
      <c r="E88" s="211"/>
      <c r="F88" s="211"/>
      <c r="G88" s="11">
        <v>80</v>
      </c>
      <c r="H88" s="18">
        <v>0</v>
      </c>
      <c r="I88" s="18">
        <v>0</v>
      </c>
    </row>
    <row r="89" spans="1:12" ht="12.75" customHeight="1" x14ac:dyDescent="0.2">
      <c r="A89" s="211" t="s">
        <v>350</v>
      </c>
      <c r="B89" s="211"/>
      <c r="C89" s="211"/>
      <c r="D89" s="211"/>
      <c r="E89" s="211"/>
      <c r="F89" s="211"/>
      <c r="G89" s="11">
        <v>81</v>
      </c>
      <c r="H89" s="18">
        <v>0</v>
      </c>
      <c r="I89" s="18">
        <v>0</v>
      </c>
    </row>
    <row r="90" spans="1:12" ht="12.75" customHeight="1" x14ac:dyDescent="0.2">
      <c r="A90" s="211" t="s">
        <v>351</v>
      </c>
      <c r="B90" s="211"/>
      <c r="C90" s="211"/>
      <c r="D90" s="211"/>
      <c r="E90" s="211"/>
      <c r="F90" s="211"/>
      <c r="G90" s="11">
        <v>82</v>
      </c>
      <c r="H90" s="18">
        <v>0</v>
      </c>
      <c r="I90" s="18">
        <v>0</v>
      </c>
    </row>
    <row r="91" spans="1:12" ht="12.75" customHeight="1" x14ac:dyDescent="0.2">
      <c r="A91" s="215" t="s">
        <v>352</v>
      </c>
      <c r="B91" s="215"/>
      <c r="C91" s="215"/>
      <c r="D91" s="215"/>
      <c r="E91" s="215"/>
      <c r="F91" s="215"/>
      <c r="G91" s="12">
        <v>83</v>
      </c>
      <c r="H91" s="82">
        <f>H92-H93</f>
        <v>27612881</v>
      </c>
      <c r="I91" s="82">
        <f>I92-I93</f>
        <v>38797292</v>
      </c>
    </row>
    <row r="92" spans="1:12" ht="12.75" customHeight="1" x14ac:dyDescent="0.2">
      <c r="A92" s="211" t="s">
        <v>72</v>
      </c>
      <c r="B92" s="211"/>
      <c r="C92" s="211"/>
      <c r="D92" s="211"/>
      <c r="E92" s="211"/>
      <c r="F92" s="211"/>
      <c r="G92" s="11">
        <v>84</v>
      </c>
      <c r="H92" s="18">
        <v>27612881</v>
      </c>
      <c r="I92" s="18">
        <v>38797292</v>
      </c>
    </row>
    <row r="93" spans="1:12" ht="12.75" customHeight="1" x14ac:dyDescent="0.2">
      <c r="A93" s="211" t="s">
        <v>73</v>
      </c>
      <c r="B93" s="211"/>
      <c r="C93" s="211"/>
      <c r="D93" s="211"/>
      <c r="E93" s="211"/>
      <c r="F93" s="211"/>
      <c r="G93" s="11">
        <v>85</v>
      </c>
      <c r="H93" s="18">
        <v>0</v>
      </c>
      <c r="I93" s="18">
        <v>0</v>
      </c>
      <c r="L93" s="84"/>
    </row>
    <row r="94" spans="1:12" ht="12.75" customHeight="1" x14ac:dyDescent="0.2">
      <c r="A94" s="215" t="s">
        <v>353</v>
      </c>
      <c r="B94" s="215"/>
      <c r="C94" s="215"/>
      <c r="D94" s="215"/>
      <c r="E94" s="215"/>
      <c r="F94" s="215"/>
      <c r="G94" s="12">
        <v>86</v>
      </c>
      <c r="H94" s="82">
        <f>H95-H96</f>
        <v>11184411</v>
      </c>
      <c r="I94" s="82">
        <f>I95-I96</f>
        <v>-4207292</v>
      </c>
    </row>
    <row r="95" spans="1:12" ht="12.75" customHeight="1" x14ac:dyDescent="0.2">
      <c r="A95" s="211" t="s">
        <v>74</v>
      </c>
      <c r="B95" s="211"/>
      <c r="C95" s="211"/>
      <c r="D95" s="211"/>
      <c r="E95" s="211"/>
      <c r="F95" s="211"/>
      <c r="G95" s="11">
        <v>87</v>
      </c>
      <c r="H95" s="18">
        <v>11184411</v>
      </c>
      <c r="I95" s="18">
        <v>0</v>
      </c>
    </row>
    <row r="96" spans="1:12" ht="12.75" customHeight="1" x14ac:dyDescent="0.2">
      <c r="A96" s="211" t="s">
        <v>75</v>
      </c>
      <c r="B96" s="211"/>
      <c r="C96" s="211"/>
      <c r="D96" s="211"/>
      <c r="E96" s="211"/>
      <c r="F96" s="211"/>
      <c r="G96" s="11">
        <v>88</v>
      </c>
      <c r="H96" s="18">
        <v>0</v>
      </c>
      <c r="I96" s="18">
        <v>4207292</v>
      </c>
    </row>
    <row r="97" spans="1:9" ht="12.75" customHeight="1" x14ac:dyDescent="0.2">
      <c r="A97" s="211" t="s">
        <v>76</v>
      </c>
      <c r="B97" s="211"/>
      <c r="C97" s="211"/>
      <c r="D97" s="211"/>
      <c r="E97" s="211"/>
      <c r="F97" s="211"/>
      <c r="G97" s="11">
        <v>89</v>
      </c>
      <c r="H97" s="18">
        <v>0</v>
      </c>
      <c r="I97" s="18">
        <v>0</v>
      </c>
    </row>
    <row r="98" spans="1:9" ht="12.75" customHeight="1" x14ac:dyDescent="0.2">
      <c r="A98" s="213" t="s">
        <v>355</v>
      </c>
      <c r="B98" s="213"/>
      <c r="C98" s="213"/>
      <c r="D98" s="213"/>
      <c r="E98" s="213"/>
      <c r="F98" s="213"/>
      <c r="G98" s="12">
        <v>90</v>
      </c>
      <c r="H98" s="82">
        <f>SUM(H99:H104)</f>
        <v>110070</v>
      </c>
      <c r="I98" s="82">
        <f>SUM(I99:I104)</f>
        <v>106089</v>
      </c>
    </row>
    <row r="99" spans="1:9" ht="12.75" customHeight="1" x14ac:dyDescent="0.2">
      <c r="A99" s="211" t="s">
        <v>77</v>
      </c>
      <c r="B99" s="211"/>
      <c r="C99" s="211"/>
      <c r="D99" s="211"/>
      <c r="E99" s="211"/>
      <c r="F99" s="211"/>
      <c r="G99" s="11">
        <v>91</v>
      </c>
      <c r="H99" s="18">
        <v>110070</v>
      </c>
      <c r="I99" s="18">
        <v>106089</v>
      </c>
    </row>
    <row r="100" spans="1:9" ht="12.75" customHeight="1" x14ac:dyDescent="0.2">
      <c r="A100" s="211" t="s">
        <v>78</v>
      </c>
      <c r="B100" s="211"/>
      <c r="C100" s="211"/>
      <c r="D100" s="211"/>
      <c r="E100" s="211"/>
      <c r="F100" s="211"/>
      <c r="G100" s="11">
        <v>92</v>
      </c>
      <c r="H100" s="18">
        <v>0</v>
      </c>
      <c r="I100" s="18">
        <v>0</v>
      </c>
    </row>
    <row r="101" spans="1:9" ht="12.75" customHeight="1" x14ac:dyDescent="0.2">
      <c r="A101" s="211" t="s">
        <v>79</v>
      </c>
      <c r="B101" s="211"/>
      <c r="C101" s="211"/>
      <c r="D101" s="211"/>
      <c r="E101" s="211"/>
      <c r="F101" s="211"/>
      <c r="G101" s="11">
        <v>93</v>
      </c>
      <c r="H101" s="18">
        <v>0</v>
      </c>
      <c r="I101" s="18">
        <v>0</v>
      </c>
    </row>
    <row r="102" spans="1:9" ht="12.75" customHeight="1" x14ac:dyDescent="0.2">
      <c r="A102" s="211" t="s">
        <v>80</v>
      </c>
      <c r="B102" s="211"/>
      <c r="C102" s="211"/>
      <c r="D102" s="211"/>
      <c r="E102" s="211"/>
      <c r="F102" s="211"/>
      <c r="G102" s="11">
        <v>94</v>
      </c>
      <c r="H102" s="18">
        <v>0</v>
      </c>
      <c r="I102" s="18">
        <v>0</v>
      </c>
    </row>
    <row r="103" spans="1:9" ht="12.75" customHeight="1" x14ac:dyDescent="0.2">
      <c r="A103" s="211" t="s">
        <v>81</v>
      </c>
      <c r="B103" s="211"/>
      <c r="C103" s="211"/>
      <c r="D103" s="211"/>
      <c r="E103" s="211"/>
      <c r="F103" s="211"/>
      <c r="G103" s="11">
        <v>95</v>
      </c>
      <c r="H103" s="18">
        <v>0</v>
      </c>
      <c r="I103" s="18">
        <v>0</v>
      </c>
    </row>
    <row r="104" spans="1:9" ht="12.75" customHeight="1" x14ac:dyDescent="0.2">
      <c r="A104" s="211" t="s">
        <v>82</v>
      </c>
      <c r="B104" s="211"/>
      <c r="C104" s="211"/>
      <c r="D104" s="211"/>
      <c r="E104" s="211"/>
      <c r="F104" s="211"/>
      <c r="G104" s="11">
        <v>96</v>
      </c>
      <c r="H104" s="18">
        <v>0</v>
      </c>
      <c r="I104" s="18">
        <v>0</v>
      </c>
    </row>
    <row r="105" spans="1:9" ht="12.75" customHeight="1" x14ac:dyDescent="0.2">
      <c r="A105" s="213" t="s">
        <v>356</v>
      </c>
      <c r="B105" s="213"/>
      <c r="C105" s="213"/>
      <c r="D105" s="213"/>
      <c r="E105" s="213"/>
      <c r="F105" s="213"/>
      <c r="G105" s="12">
        <v>97</v>
      </c>
      <c r="H105" s="82">
        <f>SUM(H106:H116)</f>
        <v>20366004</v>
      </c>
      <c r="I105" s="82">
        <f>SUM(I106:I116)</f>
        <v>20366004</v>
      </c>
    </row>
    <row r="106" spans="1:9" ht="12.75" customHeight="1" x14ac:dyDescent="0.2">
      <c r="A106" s="211" t="s">
        <v>83</v>
      </c>
      <c r="B106" s="211"/>
      <c r="C106" s="211"/>
      <c r="D106" s="211"/>
      <c r="E106" s="211"/>
      <c r="F106" s="211"/>
      <c r="G106" s="11">
        <v>98</v>
      </c>
      <c r="H106" s="18">
        <v>0</v>
      </c>
      <c r="I106" s="18">
        <v>0</v>
      </c>
    </row>
    <row r="107" spans="1:9" ht="24.6" customHeight="1" x14ac:dyDescent="0.2">
      <c r="A107" s="211" t="s">
        <v>84</v>
      </c>
      <c r="B107" s="211"/>
      <c r="C107" s="211"/>
      <c r="D107" s="211"/>
      <c r="E107" s="211"/>
      <c r="F107" s="211"/>
      <c r="G107" s="11">
        <v>99</v>
      </c>
      <c r="H107" s="18">
        <v>0</v>
      </c>
      <c r="I107" s="18">
        <v>0</v>
      </c>
    </row>
    <row r="108" spans="1:9" ht="12.75" customHeight="1" x14ac:dyDescent="0.2">
      <c r="A108" s="211" t="s">
        <v>85</v>
      </c>
      <c r="B108" s="211"/>
      <c r="C108" s="211"/>
      <c r="D108" s="211"/>
      <c r="E108" s="211"/>
      <c r="F108" s="211"/>
      <c r="G108" s="11">
        <v>100</v>
      </c>
      <c r="H108" s="18">
        <v>0</v>
      </c>
      <c r="I108" s="18">
        <v>0</v>
      </c>
    </row>
    <row r="109" spans="1:9" ht="21.6" customHeight="1" x14ac:dyDescent="0.2">
      <c r="A109" s="211" t="s">
        <v>86</v>
      </c>
      <c r="B109" s="211"/>
      <c r="C109" s="211"/>
      <c r="D109" s="211"/>
      <c r="E109" s="211"/>
      <c r="F109" s="211"/>
      <c r="G109" s="11">
        <v>101</v>
      </c>
      <c r="H109" s="18">
        <v>0</v>
      </c>
      <c r="I109" s="18">
        <v>0</v>
      </c>
    </row>
    <row r="110" spans="1:9" ht="12.75" customHeight="1" x14ac:dyDescent="0.2">
      <c r="A110" s="211" t="s">
        <v>87</v>
      </c>
      <c r="B110" s="211"/>
      <c r="C110" s="211"/>
      <c r="D110" s="211"/>
      <c r="E110" s="211"/>
      <c r="F110" s="211"/>
      <c r="G110" s="11">
        <v>102</v>
      </c>
      <c r="H110" s="18">
        <v>0</v>
      </c>
      <c r="I110" s="18">
        <v>0</v>
      </c>
    </row>
    <row r="111" spans="1:9" ht="12.75" customHeight="1" x14ac:dyDescent="0.2">
      <c r="A111" s="211" t="s">
        <v>88</v>
      </c>
      <c r="B111" s="211"/>
      <c r="C111" s="211"/>
      <c r="D111" s="211"/>
      <c r="E111" s="211"/>
      <c r="F111" s="211"/>
      <c r="G111" s="11">
        <v>103</v>
      </c>
      <c r="H111" s="18">
        <v>20366004</v>
      </c>
      <c r="I111" s="18">
        <v>20366004</v>
      </c>
    </row>
    <row r="112" spans="1:9" ht="12.75" customHeight="1" x14ac:dyDescent="0.2">
      <c r="A112" s="211" t="s">
        <v>89</v>
      </c>
      <c r="B112" s="211"/>
      <c r="C112" s="211"/>
      <c r="D112" s="211"/>
      <c r="E112" s="211"/>
      <c r="F112" s="211"/>
      <c r="G112" s="11">
        <v>104</v>
      </c>
      <c r="H112" s="18">
        <v>0</v>
      </c>
      <c r="I112" s="18">
        <v>0</v>
      </c>
    </row>
    <row r="113" spans="1:9" ht="12.75" customHeight="1" x14ac:dyDescent="0.2">
      <c r="A113" s="211" t="s">
        <v>90</v>
      </c>
      <c r="B113" s="211"/>
      <c r="C113" s="211"/>
      <c r="D113" s="211"/>
      <c r="E113" s="211"/>
      <c r="F113" s="211"/>
      <c r="G113" s="11">
        <v>105</v>
      </c>
      <c r="H113" s="18">
        <v>0</v>
      </c>
      <c r="I113" s="18">
        <v>0</v>
      </c>
    </row>
    <row r="114" spans="1:9" ht="12.75" customHeight="1" x14ac:dyDescent="0.2">
      <c r="A114" s="211" t="s">
        <v>91</v>
      </c>
      <c r="B114" s="211"/>
      <c r="C114" s="211"/>
      <c r="D114" s="211"/>
      <c r="E114" s="211"/>
      <c r="F114" s="211"/>
      <c r="G114" s="11">
        <v>106</v>
      </c>
      <c r="H114" s="18">
        <v>0</v>
      </c>
      <c r="I114" s="18">
        <v>0</v>
      </c>
    </row>
    <row r="115" spans="1:9" ht="12.75" customHeight="1" x14ac:dyDescent="0.2">
      <c r="A115" s="211" t="s">
        <v>92</v>
      </c>
      <c r="B115" s="211"/>
      <c r="C115" s="211"/>
      <c r="D115" s="211"/>
      <c r="E115" s="211"/>
      <c r="F115" s="211"/>
      <c r="G115" s="11">
        <v>107</v>
      </c>
      <c r="H115" s="18">
        <v>0</v>
      </c>
      <c r="I115" s="18">
        <v>0</v>
      </c>
    </row>
    <row r="116" spans="1:9" ht="12.75" customHeight="1" x14ac:dyDescent="0.2">
      <c r="A116" s="211" t="s">
        <v>93</v>
      </c>
      <c r="B116" s="211"/>
      <c r="C116" s="211"/>
      <c r="D116" s="211"/>
      <c r="E116" s="211"/>
      <c r="F116" s="211"/>
      <c r="G116" s="11">
        <v>108</v>
      </c>
      <c r="H116" s="18">
        <v>0</v>
      </c>
      <c r="I116" s="18">
        <v>0</v>
      </c>
    </row>
    <row r="117" spans="1:9" ht="12.75" customHeight="1" x14ac:dyDescent="0.2">
      <c r="A117" s="213" t="s">
        <v>357</v>
      </c>
      <c r="B117" s="213"/>
      <c r="C117" s="213"/>
      <c r="D117" s="213"/>
      <c r="E117" s="213"/>
      <c r="F117" s="213"/>
      <c r="G117" s="12">
        <v>109</v>
      </c>
      <c r="H117" s="82">
        <f>SUM(H118:H131)</f>
        <v>4565421</v>
      </c>
      <c r="I117" s="82">
        <f>SUM(I118:I131)</f>
        <v>7946381</v>
      </c>
    </row>
    <row r="118" spans="1:9" ht="12.75" customHeight="1" x14ac:dyDescent="0.2">
      <c r="A118" s="211" t="s">
        <v>83</v>
      </c>
      <c r="B118" s="211"/>
      <c r="C118" s="211"/>
      <c r="D118" s="211"/>
      <c r="E118" s="211"/>
      <c r="F118" s="211"/>
      <c r="G118" s="11">
        <v>110</v>
      </c>
      <c r="H118" s="18">
        <v>0</v>
      </c>
      <c r="I118" s="18">
        <v>0</v>
      </c>
    </row>
    <row r="119" spans="1:9" ht="22.15" customHeight="1" x14ac:dyDescent="0.2">
      <c r="A119" s="211" t="s">
        <v>84</v>
      </c>
      <c r="B119" s="211"/>
      <c r="C119" s="211"/>
      <c r="D119" s="211"/>
      <c r="E119" s="211"/>
      <c r="F119" s="211"/>
      <c r="G119" s="11">
        <v>111</v>
      </c>
      <c r="H119" s="18">
        <v>0</v>
      </c>
      <c r="I119" s="18">
        <v>0</v>
      </c>
    </row>
    <row r="120" spans="1:9" ht="12.75" customHeight="1" x14ac:dyDescent="0.2">
      <c r="A120" s="211" t="s">
        <v>85</v>
      </c>
      <c r="B120" s="211"/>
      <c r="C120" s="211"/>
      <c r="D120" s="211"/>
      <c r="E120" s="211"/>
      <c r="F120" s="211"/>
      <c r="G120" s="11">
        <v>112</v>
      </c>
      <c r="H120" s="18">
        <v>0</v>
      </c>
      <c r="I120" s="18">
        <v>0</v>
      </c>
    </row>
    <row r="121" spans="1:9" ht="23.45" customHeight="1" x14ac:dyDescent="0.2">
      <c r="A121" s="211" t="s">
        <v>86</v>
      </c>
      <c r="B121" s="211"/>
      <c r="C121" s="211"/>
      <c r="D121" s="211"/>
      <c r="E121" s="211"/>
      <c r="F121" s="211"/>
      <c r="G121" s="11">
        <v>113</v>
      </c>
      <c r="H121" s="18">
        <v>0</v>
      </c>
      <c r="I121" s="18">
        <v>0</v>
      </c>
    </row>
    <row r="122" spans="1:9" ht="12.75" customHeight="1" x14ac:dyDescent="0.2">
      <c r="A122" s="211" t="s">
        <v>87</v>
      </c>
      <c r="B122" s="211"/>
      <c r="C122" s="211"/>
      <c r="D122" s="211"/>
      <c r="E122" s="211"/>
      <c r="F122" s="211"/>
      <c r="G122" s="11">
        <v>114</v>
      </c>
      <c r="H122" s="18">
        <v>0</v>
      </c>
      <c r="I122" s="18">
        <v>0</v>
      </c>
    </row>
    <row r="123" spans="1:9" ht="12.75" customHeight="1" x14ac:dyDescent="0.2">
      <c r="A123" s="211" t="s">
        <v>88</v>
      </c>
      <c r="B123" s="211"/>
      <c r="C123" s="211"/>
      <c r="D123" s="211"/>
      <c r="E123" s="211"/>
      <c r="F123" s="211"/>
      <c r="G123" s="11">
        <v>115</v>
      </c>
      <c r="H123" s="18">
        <v>2408635</v>
      </c>
      <c r="I123" s="18">
        <v>2200301</v>
      </c>
    </row>
    <row r="124" spans="1:9" ht="12.75" customHeight="1" x14ac:dyDescent="0.2">
      <c r="A124" s="211" t="s">
        <v>89</v>
      </c>
      <c r="B124" s="211"/>
      <c r="C124" s="211"/>
      <c r="D124" s="211"/>
      <c r="E124" s="211"/>
      <c r="F124" s="211"/>
      <c r="G124" s="11">
        <v>116</v>
      </c>
      <c r="H124" s="18">
        <v>88544</v>
      </c>
      <c r="I124" s="18">
        <v>319113</v>
      </c>
    </row>
    <row r="125" spans="1:9" ht="12.75" customHeight="1" x14ac:dyDescent="0.2">
      <c r="A125" s="211" t="s">
        <v>90</v>
      </c>
      <c r="B125" s="211"/>
      <c r="C125" s="211"/>
      <c r="D125" s="211"/>
      <c r="E125" s="211"/>
      <c r="F125" s="211"/>
      <c r="G125" s="11">
        <v>117</v>
      </c>
      <c r="H125" s="18">
        <v>813051</v>
      </c>
      <c r="I125" s="18">
        <v>4532128</v>
      </c>
    </row>
    <row r="126" spans="1:9" x14ac:dyDescent="0.2">
      <c r="A126" s="211" t="s">
        <v>91</v>
      </c>
      <c r="B126" s="211"/>
      <c r="C126" s="211"/>
      <c r="D126" s="211"/>
      <c r="E126" s="211"/>
      <c r="F126" s="211"/>
      <c r="G126" s="11">
        <v>118</v>
      </c>
      <c r="H126" s="18">
        <v>0</v>
      </c>
      <c r="I126" s="18">
        <v>0</v>
      </c>
    </row>
    <row r="127" spans="1:9" x14ac:dyDescent="0.2">
      <c r="A127" s="211" t="s">
        <v>94</v>
      </c>
      <c r="B127" s="211"/>
      <c r="C127" s="211"/>
      <c r="D127" s="211"/>
      <c r="E127" s="211"/>
      <c r="F127" s="211"/>
      <c r="G127" s="11">
        <v>119</v>
      </c>
      <c r="H127" s="18">
        <v>425286</v>
      </c>
      <c r="I127" s="18">
        <v>436253</v>
      </c>
    </row>
    <row r="128" spans="1:9" x14ac:dyDescent="0.2">
      <c r="A128" s="211" t="s">
        <v>95</v>
      </c>
      <c r="B128" s="211"/>
      <c r="C128" s="211"/>
      <c r="D128" s="211"/>
      <c r="E128" s="211"/>
      <c r="F128" s="211"/>
      <c r="G128" s="11">
        <v>120</v>
      </c>
      <c r="H128" s="18">
        <v>743260</v>
      </c>
      <c r="I128" s="18">
        <v>379497</v>
      </c>
    </row>
    <row r="129" spans="1:9" x14ac:dyDescent="0.2">
      <c r="A129" s="211" t="s">
        <v>96</v>
      </c>
      <c r="B129" s="211"/>
      <c r="C129" s="211"/>
      <c r="D129" s="211"/>
      <c r="E129" s="211"/>
      <c r="F129" s="211"/>
      <c r="G129" s="11">
        <v>121</v>
      </c>
      <c r="H129" s="18">
        <v>68089</v>
      </c>
      <c r="I129" s="18">
        <v>67983</v>
      </c>
    </row>
    <row r="130" spans="1:9" x14ac:dyDescent="0.2">
      <c r="A130" s="211" t="s">
        <v>97</v>
      </c>
      <c r="B130" s="211"/>
      <c r="C130" s="211"/>
      <c r="D130" s="211"/>
      <c r="E130" s="211"/>
      <c r="F130" s="211"/>
      <c r="G130" s="11">
        <v>122</v>
      </c>
      <c r="H130" s="18">
        <v>0</v>
      </c>
      <c r="I130" s="18">
        <v>0</v>
      </c>
    </row>
    <row r="131" spans="1:9" x14ac:dyDescent="0.2">
      <c r="A131" s="211" t="s">
        <v>98</v>
      </c>
      <c r="B131" s="211"/>
      <c r="C131" s="211"/>
      <c r="D131" s="211"/>
      <c r="E131" s="211"/>
      <c r="F131" s="211"/>
      <c r="G131" s="11">
        <v>123</v>
      </c>
      <c r="H131" s="18">
        <v>18556</v>
      </c>
      <c r="I131" s="18">
        <v>11106</v>
      </c>
    </row>
    <row r="132" spans="1:9" ht="22.15" customHeight="1" x14ac:dyDescent="0.2">
      <c r="A132" s="212" t="s">
        <v>99</v>
      </c>
      <c r="B132" s="212"/>
      <c r="C132" s="212"/>
      <c r="D132" s="212"/>
      <c r="E132" s="212"/>
      <c r="F132" s="212"/>
      <c r="G132" s="11">
        <v>124</v>
      </c>
      <c r="H132" s="18">
        <v>364619</v>
      </c>
      <c r="I132" s="18">
        <v>928329</v>
      </c>
    </row>
    <row r="133" spans="1:9" ht="12.75" customHeight="1" x14ac:dyDescent="0.2">
      <c r="A133" s="213" t="s">
        <v>358</v>
      </c>
      <c r="B133" s="213"/>
      <c r="C133" s="213"/>
      <c r="D133" s="213"/>
      <c r="E133" s="213"/>
      <c r="F133" s="213"/>
      <c r="G133" s="12">
        <v>125</v>
      </c>
      <c r="H133" s="82">
        <f>H75+H98+H105+H117+H132</f>
        <v>97973649</v>
      </c>
      <c r="I133" s="82">
        <f>I75+I98+I105+I117+I132</f>
        <v>97707046</v>
      </c>
    </row>
    <row r="134" spans="1:9" x14ac:dyDescent="0.2">
      <c r="A134" s="212" t="s">
        <v>100</v>
      </c>
      <c r="B134" s="212"/>
      <c r="C134" s="212"/>
      <c r="D134" s="212"/>
      <c r="E134" s="212"/>
      <c r="F134" s="212"/>
      <c r="G134" s="11">
        <v>126</v>
      </c>
      <c r="H134" s="18">
        <v>421199</v>
      </c>
      <c r="I134" s="18">
        <v>471124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K60" sqref="K6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8" t="s">
        <v>102</v>
      </c>
      <c r="B1" s="249"/>
      <c r="C1" s="249"/>
      <c r="D1" s="249"/>
      <c r="E1" s="249"/>
      <c r="F1" s="249"/>
      <c r="G1" s="249"/>
      <c r="H1" s="249"/>
      <c r="I1" s="249"/>
    </row>
    <row r="2" spans="1:11" x14ac:dyDescent="0.2">
      <c r="A2" s="250" t="s">
        <v>465</v>
      </c>
      <c r="B2" s="251"/>
      <c r="C2" s="251"/>
      <c r="D2" s="251"/>
      <c r="E2" s="251"/>
      <c r="F2" s="251"/>
      <c r="G2" s="251"/>
      <c r="H2" s="251"/>
      <c r="I2" s="251"/>
    </row>
    <row r="3" spans="1:11" x14ac:dyDescent="0.2">
      <c r="A3" s="252" t="s">
        <v>448</v>
      </c>
      <c r="B3" s="253"/>
      <c r="C3" s="253"/>
      <c r="D3" s="253"/>
      <c r="E3" s="253"/>
      <c r="F3" s="253"/>
      <c r="G3" s="253"/>
      <c r="H3" s="253"/>
      <c r="I3" s="253"/>
      <c r="J3" s="254"/>
      <c r="K3" s="254"/>
    </row>
    <row r="4" spans="1:11" x14ac:dyDescent="0.2">
      <c r="A4" s="255" t="s">
        <v>466</v>
      </c>
      <c r="B4" s="256"/>
      <c r="C4" s="256"/>
      <c r="D4" s="256"/>
      <c r="E4" s="256"/>
      <c r="F4" s="256"/>
      <c r="G4" s="256"/>
      <c r="H4" s="256"/>
      <c r="I4" s="256"/>
      <c r="J4" s="257"/>
      <c r="K4" s="257"/>
    </row>
    <row r="5" spans="1:11" ht="22.15" customHeight="1" x14ac:dyDescent="0.2">
      <c r="A5" s="258" t="s">
        <v>2</v>
      </c>
      <c r="B5" s="259"/>
      <c r="C5" s="259"/>
      <c r="D5" s="259"/>
      <c r="E5" s="259"/>
      <c r="F5" s="259"/>
      <c r="G5" s="258" t="s">
        <v>103</v>
      </c>
      <c r="H5" s="260" t="s">
        <v>301</v>
      </c>
      <c r="I5" s="261"/>
      <c r="J5" s="260" t="s">
        <v>279</v>
      </c>
      <c r="K5" s="261"/>
    </row>
    <row r="6" spans="1:11" x14ac:dyDescent="0.2">
      <c r="A6" s="259"/>
      <c r="B6" s="259"/>
      <c r="C6" s="259"/>
      <c r="D6" s="259"/>
      <c r="E6" s="259"/>
      <c r="F6" s="259"/>
      <c r="G6" s="259"/>
      <c r="H6" s="46" t="s">
        <v>294</v>
      </c>
      <c r="I6" s="46" t="s">
        <v>295</v>
      </c>
      <c r="J6" s="46" t="s">
        <v>294</v>
      </c>
      <c r="K6" s="46" t="s">
        <v>295</v>
      </c>
    </row>
    <row r="7" spans="1:11" x14ac:dyDescent="0.2">
      <c r="A7" s="246">
        <v>1</v>
      </c>
      <c r="B7" s="247"/>
      <c r="C7" s="247"/>
      <c r="D7" s="247"/>
      <c r="E7" s="247"/>
      <c r="F7" s="247"/>
      <c r="G7" s="47">
        <v>2</v>
      </c>
      <c r="H7" s="46">
        <v>3</v>
      </c>
      <c r="I7" s="46">
        <v>4</v>
      </c>
      <c r="J7" s="46">
        <v>5</v>
      </c>
      <c r="K7" s="46">
        <v>6</v>
      </c>
    </row>
    <row r="8" spans="1:11" ht="12.75" customHeight="1" x14ac:dyDescent="0.2">
      <c r="A8" s="242" t="s">
        <v>359</v>
      </c>
      <c r="B8" s="242"/>
      <c r="C8" s="242"/>
      <c r="D8" s="242"/>
      <c r="E8" s="242"/>
      <c r="F8" s="242"/>
      <c r="G8" s="12">
        <v>1</v>
      </c>
      <c r="H8" s="48">
        <f>SUM(H9:H13)</f>
        <v>853622</v>
      </c>
      <c r="I8" s="48">
        <f>SUM(I9:I13)</f>
        <v>853622</v>
      </c>
      <c r="J8" s="48">
        <f>SUM(J9:J13)</f>
        <v>1280297</v>
      </c>
      <c r="K8" s="48">
        <f>SUM(K9:K13)</f>
        <v>1280297</v>
      </c>
    </row>
    <row r="9" spans="1:11" ht="12.75" customHeight="1" x14ac:dyDescent="0.2">
      <c r="A9" s="211" t="s">
        <v>115</v>
      </c>
      <c r="B9" s="211"/>
      <c r="C9" s="211"/>
      <c r="D9" s="211"/>
      <c r="E9" s="211"/>
      <c r="F9" s="211"/>
      <c r="G9" s="11">
        <v>2</v>
      </c>
      <c r="H9" s="49">
        <v>0</v>
      </c>
      <c r="I9" s="49">
        <v>0</v>
      </c>
      <c r="J9" s="49">
        <v>0</v>
      </c>
      <c r="K9" s="49">
        <v>0</v>
      </c>
    </row>
    <row r="10" spans="1:11" ht="12.75" customHeight="1" x14ac:dyDescent="0.2">
      <c r="A10" s="211" t="s">
        <v>116</v>
      </c>
      <c r="B10" s="211"/>
      <c r="C10" s="211"/>
      <c r="D10" s="211"/>
      <c r="E10" s="211"/>
      <c r="F10" s="211"/>
      <c r="G10" s="11">
        <v>3</v>
      </c>
      <c r="H10" s="49">
        <v>821698</v>
      </c>
      <c r="I10" s="49">
        <v>821698</v>
      </c>
      <c r="J10" s="49">
        <v>1223551</v>
      </c>
      <c r="K10" s="49">
        <v>1223551</v>
      </c>
    </row>
    <row r="11" spans="1:11" ht="12.75" customHeight="1" x14ac:dyDescent="0.2">
      <c r="A11" s="211" t="s">
        <v>117</v>
      </c>
      <c r="B11" s="211"/>
      <c r="C11" s="211"/>
      <c r="D11" s="211"/>
      <c r="E11" s="211"/>
      <c r="F11" s="211"/>
      <c r="G11" s="11">
        <v>4</v>
      </c>
      <c r="H11" s="49">
        <v>0</v>
      </c>
      <c r="I11" s="49">
        <v>0</v>
      </c>
      <c r="J11" s="49">
        <v>0</v>
      </c>
      <c r="K11" s="49">
        <v>0</v>
      </c>
    </row>
    <row r="12" spans="1:11" ht="12.75" customHeight="1" x14ac:dyDescent="0.2">
      <c r="A12" s="211" t="s">
        <v>118</v>
      </c>
      <c r="B12" s="211"/>
      <c r="C12" s="211"/>
      <c r="D12" s="211"/>
      <c r="E12" s="211"/>
      <c r="F12" s="211"/>
      <c r="G12" s="11">
        <v>5</v>
      </c>
      <c r="H12" s="49">
        <v>0</v>
      </c>
      <c r="I12" s="49">
        <v>0</v>
      </c>
      <c r="J12" s="49">
        <v>0</v>
      </c>
      <c r="K12" s="49">
        <v>0</v>
      </c>
    </row>
    <row r="13" spans="1:11" ht="12.75" customHeight="1" x14ac:dyDescent="0.2">
      <c r="A13" s="211" t="s">
        <v>119</v>
      </c>
      <c r="B13" s="211"/>
      <c r="C13" s="211"/>
      <c r="D13" s="211"/>
      <c r="E13" s="211"/>
      <c r="F13" s="211"/>
      <c r="G13" s="11">
        <v>6</v>
      </c>
      <c r="H13" s="49">
        <v>31924</v>
      </c>
      <c r="I13" s="49">
        <v>31924</v>
      </c>
      <c r="J13" s="49">
        <v>56746</v>
      </c>
      <c r="K13" s="49">
        <v>56746</v>
      </c>
    </row>
    <row r="14" spans="1:11" ht="12.75" customHeight="1" x14ac:dyDescent="0.2">
      <c r="A14" s="242" t="s">
        <v>360</v>
      </c>
      <c r="B14" s="242"/>
      <c r="C14" s="242"/>
      <c r="D14" s="242"/>
      <c r="E14" s="242"/>
      <c r="F14" s="242"/>
      <c r="G14" s="12">
        <v>7</v>
      </c>
      <c r="H14" s="48">
        <f>H15+H16+H20+H24+H25+H26+H29+H36</f>
        <v>4908485</v>
      </c>
      <c r="I14" s="48">
        <f>I15+I16+I20+I24+I25+I26+I29+I36</f>
        <v>4908485</v>
      </c>
      <c r="J14" s="48">
        <f>J15+J16+J20+J24+J25+J26+J29+J36</f>
        <v>5429694</v>
      </c>
      <c r="K14" s="48">
        <f>K15+K16+K20+K24+K25+K26+K29+K36</f>
        <v>5429694</v>
      </c>
    </row>
    <row r="15" spans="1:11" ht="12.75" customHeight="1" x14ac:dyDescent="0.2">
      <c r="A15" s="211" t="s">
        <v>104</v>
      </c>
      <c r="B15" s="211"/>
      <c r="C15" s="211"/>
      <c r="D15" s="211"/>
      <c r="E15" s="211"/>
      <c r="F15" s="211"/>
      <c r="G15" s="11">
        <v>8</v>
      </c>
      <c r="H15" s="49">
        <v>0</v>
      </c>
      <c r="I15" s="49">
        <v>0</v>
      </c>
      <c r="J15" s="49">
        <v>0</v>
      </c>
      <c r="K15" s="49">
        <v>0</v>
      </c>
    </row>
    <row r="16" spans="1:11" ht="12.75" customHeight="1" x14ac:dyDescent="0.2">
      <c r="A16" s="215" t="s">
        <v>440</v>
      </c>
      <c r="B16" s="215"/>
      <c r="C16" s="215"/>
      <c r="D16" s="215"/>
      <c r="E16" s="215"/>
      <c r="F16" s="215"/>
      <c r="G16" s="12">
        <v>9</v>
      </c>
      <c r="H16" s="48">
        <f>SUM(H17:H19)</f>
        <v>1213393</v>
      </c>
      <c r="I16" s="48">
        <f>SUM(I17:I19)</f>
        <v>1213393</v>
      </c>
      <c r="J16" s="48">
        <f>SUM(J17:J19)</f>
        <v>1465394</v>
      </c>
      <c r="K16" s="48">
        <f>SUM(K17:K19)</f>
        <v>1465394</v>
      </c>
    </row>
    <row r="17" spans="1:11" ht="12.75" customHeight="1" x14ac:dyDescent="0.2">
      <c r="A17" s="245" t="s">
        <v>120</v>
      </c>
      <c r="B17" s="245"/>
      <c r="C17" s="245"/>
      <c r="D17" s="245"/>
      <c r="E17" s="245"/>
      <c r="F17" s="245"/>
      <c r="G17" s="11">
        <v>10</v>
      </c>
      <c r="H17" s="49">
        <v>939588</v>
      </c>
      <c r="I17" s="49">
        <v>939588</v>
      </c>
      <c r="J17" s="49">
        <v>564036</v>
      </c>
      <c r="K17" s="49">
        <v>564036</v>
      </c>
    </row>
    <row r="18" spans="1:11" ht="12.75" customHeight="1" x14ac:dyDescent="0.2">
      <c r="A18" s="245" t="s">
        <v>121</v>
      </c>
      <c r="B18" s="245"/>
      <c r="C18" s="245"/>
      <c r="D18" s="245"/>
      <c r="E18" s="245"/>
      <c r="F18" s="245"/>
      <c r="G18" s="11">
        <v>11</v>
      </c>
      <c r="H18" s="49">
        <v>0</v>
      </c>
      <c r="I18" s="49">
        <v>0</v>
      </c>
      <c r="J18" s="49">
        <v>0</v>
      </c>
      <c r="K18" s="49">
        <v>0</v>
      </c>
    </row>
    <row r="19" spans="1:11" ht="12.75" customHeight="1" x14ac:dyDescent="0.2">
      <c r="A19" s="245" t="s">
        <v>122</v>
      </c>
      <c r="B19" s="245"/>
      <c r="C19" s="245"/>
      <c r="D19" s="245"/>
      <c r="E19" s="245"/>
      <c r="F19" s="245"/>
      <c r="G19" s="11">
        <v>12</v>
      </c>
      <c r="H19" s="49">
        <v>273805</v>
      </c>
      <c r="I19" s="49">
        <v>273805</v>
      </c>
      <c r="J19" s="49">
        <v>901358</v>
      </c>
      <c r="K19" s="49">
        <v>901358</v>
      </c>
    </row>
    <row r="20" spans="1:11" ht="12.75" customHeight="1" x14ac:dyDescent="0.2">
      <c r="A20" s="215" t="s">
        <v>441</v>
      </c>
      <c r="B20" s="215"/>
      <c r="C20" s="215"/>
      <c r="D20" s="215"/>
      <c r="E20" s="215"/>
      <c r="F20" s="215"/>
      <c r="G20" s="12">
        <v>13</v>
      </c>
      <c r="H20" s="48">
        <f>SUM(H21:H23)</f>
        <v>1488651</v>
      </c>
      <c r="I20" s="48">
        <f>SUM(I21:I23)</f>
        <v>1488651</v>
      </c>
      <c r="J20" s="48">
        <f>SUM(J21:J23)</f>
        <v>1873094</v>
      </c>
      <c r="K20" s="48">
        <f>SUM(K21:K23)</f>
        <v>1873094</v>
      </c>
    </row>
    <row r="21" spans="1:11" ht="12.75" customHeight="1" x14ac:dyDescent="0.2">
      <c r="A21" s="245" t="s">
        <v>105</v>
      </c>
      <c r="B21" s="245"/>
      <c r="C21" s="245"/>
      <c r="D21" s="245"/>
      <c r="E21" s="245"/>
      <c r="F21" s="245"/>
      <c r="G21" s="11">
        <v>14</v>
      </c>
      <c r="H21" s="49">
        <v>918318</v>
      </c>
      <c r="I21" s="49">
        <v>918318</v>
      </c>
      <c r="J21" s="49">
        <v>1143451</v>
      </c>
      <c r="K21" s="49">
        <v>1143451</v>
      </c>
    </row>
    <row r="22" spans="1:11" ht="12.75" customHeight="1" x14ac:dyDescent="0.2">
      <c r="A22" s="245" t="s">
        <v>106</v>
      </c>
      <c r="B22" s="245"/>
      <c r="C22" s="245"/>
      <c r="D22" s="245"/>
      <c r="E22" s="245"/>
      <c r="F22" s="245"/>
      <c r="G22" s="11">
        <v>15</v>
      </c>
      <c r="H22" s="49">
        <v>362235</v>
      </c>
      <c r="I22" s="49">
        <v>362235</v>
      </c>
      <c r="J22" s="49">
        <v>482273</v>
      </c>
      <c r="K22" s="49">
        <v>482273</v>
      </c>
    </row>
    <row r="23" spans="1:11" ht="12.75" customHeight="1" x14ac:dyDescent="0.2">
      <c r="A23" s="245" t="s">
        <v>107</v>
      </c>
      <c r="B23" s="245"/>
      <c r="C23" s="245"/>
      <c r="D23" s="245"/>
      <c r="E23" s="245"/>
      <c r="F23" s="245"/>
      <c r="G23" s="11">
        <v>16</v>
      </c>
      <c r="H23" s="49">
        <v>208098</v>
      </c>
      <c r="I23" s="49">
        <v>208098</v>
      </c>
      <c r="J23" s="49">
        <v>247370</v>
      </c>
      <c r="K23" s="49">
        <v>247370</v>
      </c>
    </row>
    <row r="24" spans="1:11" ht="12.75" customHeight="1" x14ac:dyDescent="0.2">
      <c r="A24" s="211" t="s">
        <v>108</v>
      </c>
      <c r="B24" s="211"/>
      <c r="C24" s="211"/>
      <c r="D24" s="211"/>
      <c r="E24" s="211"/>
      <c r="F24" s="211"/>
      <c r="G24" s="11">
        <v>17</v>
      </c>
      <c r="H24" s="49">
        <v>1701389</v>
      </c>
      <c r="I24" s="49">
        <v>1701389</v>
      </c>
      <c r="J24" s="49">
        <v>1491137</v>
      </c>
      <c r="K24" s="49">
        <v>1491137</v>
      </c>
    </row>
    <row r="25" spans="1:11" ht="12.75" customHeight="1" x14ac:dyDescent="0.2">
      <c r="A25" s="211" t="s">
        <v>109</v>
      </c>
      <c r="B25" s="211"/>
      <c r="C25" s="211"/>
      <c r="D25" s="211"/>
      <c r="E25" s="211"/>
      <c r="F25" s="211"/>
      <c r="G25" s="11">
        <v>18</v>
      </c>
      <c r="H25" s="49">
        <v>503292</v>
      </c>
      <c r="I25" s="49">
        <v>503292</v>
      </c>
      <c r="J25" s="49">
        <v>558766</v>
      </c>
      <c r="K25" s="49">
        <v>558766</v>
      </c>
    </row>
    <row r="26" spans="1:11" ht="12.75" customHeight="1" x14ac:dyDescent="0.2">
      <c r="A26" s="215" t="s">
        <v>442</v>
      </c>
      <c r="B26" s="215"/>
      <c r="C26" s="215"/>
      <c r="D26" s="215"/>
      <c r="E26" s="215"/>
      <c r="F26" s="215"/>
      <c r="G26" s="12">
        <v>19</v>
      </c>
      <c r="H26" s="48">
        <f>H27+H28</f>
        <v>0</v>
      </c>
      <c r="I26" s="48">
        <f>I27+I28</f>
        <v>0</v>
      </c>
      <c r="J26" s="48">
        <f>J27+J28</f>
        <v>0</v>
      </c>
      <c r="K26" s="48">
        <f>K27+K28</f>
        <v>0</v>
      </c>
    </row>
    <row r="27" spans="1:11" ht="12.75" customHeight="1" x14ac:dyDescent="0.2">
      <c r="A27" s="245" t="s">
        <v>123</v>
      </c>
      <c r="B27" s="245"/>
      <c r="C27" s="245"/>
      <c r="D27" s="245"/>
      <c r="E27" s="245"/>
      <c r="F27" s="245"/>
      <c r="G27" s="11">
        <v>20</v>
      </c>
      <c r="H27" s="49">
        <v>0</v>
      </c>
      <c r="I27" s="49">
        <v>0</v>
      </c>
      <c r="J27" s="49">
        <v>0</v>
      </c>
      <c r="K27" s="49">
        <v>0</v>
      </c>
    </row>
    <row r="28" spans="1:11" ht="12.75" customHeight="1" x14ac:dyDescent="0.2">
      <c r="A28" s="245" t="s">
        <v>124</v>
      </c>
      <c r="B28" s="245"/>
      <c r="C28" s="245"/>
      <c r="D28" s="245"/>
      <c r="E28" s="245"/>
      <c r="F28" s="245"/>
      <c r="G28" s="11">
        <v>21</v>
      </c>
      <c r="H28" s="49">
        <v>0</v>
      </c>
      <c r="I28" s="49">
        <v>0</v>
      </c>
      <c r="J28" s="49">
        <v>0</v>
      </c>
      <c r="K28" s="49">
        <v>0</v>
      </c>
    </row>
    <row r="29" spans="1:11" ht="12.75" customHeight="1" x14ac:dyDescent="0.2">
      <c r="A29" s="215" t="s">
        <v>443</v>
      </c>
      <c r="B29" s="215"/>
      <c r="C29" s="215"/>
      <c r="D29" s="215"/>
      <c r="E29" s="215"/>
      <c r="F29" s="215"/>
      <c r="G29" s="12">
        <v>22</v>
      </c>
      <c r="H29" s="48">
        <f>SUM(H30:H35)</f>
        <v>0</v>
      </c>
      <c r="I29" s="48">
        <f>SUM(I30:I35)</f>
        <v>0</v>
      </c>
      <c r="J29" s="48">
        <f>SUM(J30:J35)</f>
        <v>0</v>
      </c>
      <c r="K29" s="48">
        <f>SUM(K30:K35)</f>
        <v>0</v>
      </c>
    </row>
    <row r="30" spans="1:11" ht="12.75" customHeight="1" x14ac:dyDescent="0.2">
      <c r="A30" s="245" t="s">
        <v>125</v>
      </c>
      <c r="B30" s="245"/>
      <c r="C30" s="245"/>
      <c r="D30" s="245"/>
      <c r="E30" s="245"/>
      <c r="F30" s="245"/>
      <c r="G30" s="11">
        <v>23</v>
      </c>
      <c r="H30" s="49">
        <v>0</v>
      </c>
      <c r="I30" s="49">
        <v>0</v>
      </c>
      <c r="J30" s="49">
        <v>0</v>
      </c>
      <c r="K30" s="49">
        <v>0</v>
      </c>
    </row>
    <row r="31" spans="1:11" ht="12.75" customHeight="1" x14ac:dyDescent="0.2">
      <c r="A31" s="245" t="s">
        <v>126</v>
      </c>
      <c r="B31" s="245"/>
      <c r="C31" s="245"/>
      <c r="D31" s="245"/>
      <c r="E31" s="245"/>
      <c r="F31" s="245"/>
      <c r="G31" s="11">
        <v>24</v>
      </c>
      <c r="H31" s="49">
        <v>0</v>
      </c>
      <c r="I31" s="49">
        <v>0</v>
      </c>
      <c r="J31" s="49">
        <v>0</v>
      </c>
      <c r="K31" s="49">
        <v>0</v>
      </c>
    </row>
    <row r="32" spans="1:11" ht="12.75" customHeight="1" x14ac:dyDescent="0.2">
      <c r="A32" s="245" t="s">
        <v>127</v>
      </c>
      <c r="B32" s="245"/>
      <c r="C32" s="245"/>
      <c r="D32" s="245"/>
      <c r="E32" s="245"/>
      <c r="F32" s="245"/>
      <c r="G32" s="11">
        <v>25</v>
      </c>
      <c r="H32" s="49">
        <v>0</v>
      </c>
      <c r="I32" s="49">
        <v>0</v>
      </c>
      <c r="J32" s="49">
        <v>0</v>
      </c>
      <c r="K32" s="49">
        <v>0</v>
      </c>
    </row>
    <row r="33" spans="1:11" ht="12.75" customHeight="1" x14ac:dyDescent="0.2">
      <c r="A33" s="245" t="s">
        <v>128</v>
      </c>
      <c r="B33" s="245"/>
      <c r="C33" s="245"/>
      <c r="D33" s="245"/>
      <c r="E33" s="245"/>
      <c r="F33" s="245"/>
      <c r="G33" s="11">
        <v>26</v>
      </c>
      <c r="H33" s="49">
        <v>0</v>
      </c>
      <c r="I33" s="49">
        <v>0</v>
      </c>
      <c r="J33" s="49">
        <v>0</v>
      </c>
      <c r="K33" s="49">
        <v>0</v>
      </c>
    </row>
    <row r="34" spans="1:11" ht="12.75" customHeight="1" x14ac:dyDescent="0.2">
      <c r="A34" s="245" t="s">
        <v>129</v>
      </c>
      <c r="B34" s="245"/>
      <c r="C34" s="245"/>
      <c r="D34" s="245"/>
      <c r="E34" s="245"/>
      <c r="F34" s="245"/>
      <c r="G34" s="11">
        <v>27</v>
      </c>
      <c r="H34" s="49">
        <v>0</v>
      </c>
      <c r="I34" s="49">
        <v>0</v>
      </c>
      <c r="J34" s="49">
        <v>0</v>
      </c>
      <c r="K34" s="49">
        <v>0</v>
      </c>
    </row>
    <row r="35" spans="1:11" ht="12.75" customHeight="1" x14ac:dyDescent="0.2">
      <c r="A35" s="245" t="s">
        <v>130</v>
      </c>
      <c r="B35" s="245"/>
      <c r="C35" s="245"/>
      <c r="D35" s="245"/>
      <c r="E35" s="245"/>
      <c r="F35" s="245"/>
      <c r="G35" s="11">
        <v>28</v>
      </c>
      <c r="H35" s="49">
        <v>0</v>
      </c>
      <c r="I35" s="49">
        <v>0</v>
      </c>
      <c r="J35" s="49">
        <v>0</v>
      </c>
      <c r="K35" s="49">
        <v>0</v>
      </c>
    </row>
    <row r="36" spans="1:11" ht="12.75" customHeight="1" x14ac:dyDescent="0.2">
      <c r="A36" s="211" t="s">
        <v>110</v>
      </c>
      <c r="B36" s="211"/>
      <c r="C36" s="211"/>
      <c r="D36" s="211"/>
      <c r="E36" s="211"/>
      <c r="F36" s="211"/>
      <c r="G36" s="11">
        <v>29</v>
      </c>
      <c r="H36" s="49">
        <v>1760</v>
      </c>
      <c r="I36" s="49">
        <v>1760</v>
      </c>
      <c r="J36" s="49">
        <v>41303</v>
      </c>
      <c r="K36" s="49">
        <v>41303</v>
      </c>
    </row>
    <row r="37" spans="1:11" ht="12.75" customHeight="1" x14ac:dyDescent="0.2">
      <c r="A37" s="242" t="s">
        <v>361</v>
      </c>
      <c r="B37" s="242"/>
      <c r="C37" s="242"/>
      <c r="D37" s="242"/>
      <c r="E37" s="242"/>
      <c r="F37" s="242"/>
      <c r="G37" s="12">
        <v>30</v>
      </c>
      <c r="H37" s="48">
        <f>SUM(H38:H47)</f>
        <v>10581</v>
      </c>
      <c r="I37" s="48">
        <f>SUM(I38:I47)</f>
        <v>10581</v>
      </c>
      <c r="J37" s="48">
        <f>SUM(J38:J47)</f>
        <v>6841</v>
      </c>
      <c r="K37" s="48">
        <f>SUM(K38:K47)</f>
        <v>6841</v>
      </c>
    </row>
    <row r="38" spans="1:11" ht="12.75" customHeight="1" x14ac:dyDescent="0.2">
      <c r="A38" s="211" t="s">
        <v>131</v>
      </c>
      <c r="B38" s="211"/>
      <c r="C38" s="211"/>
      <c r="D38" s="211"/>
      <c r="E38" s="211"/>
      <c r="F38" s="211"/>
      <c r="G38" s="11">
        <v>31</v>
      </c>
      <c r="H38" s="49">
        <v>0</v>
      </c>
      <c r="I38" s="49">
        <v>0</v>
      </c>
      <c r="J38" s="49">
        <v>0</v>
      </c>
      <c r="K38" s="49">
        <v>0</v>
      </c>
    </row>
    <row r="39" spans="1:11" ht="25.15" customHeight="1" x14ac:dyDescent="0.2">
      <c r="A39" s="211" t="s">
        <v>132</v>
      </c>
      <c r="B39" s="211"/>
      <c r="C39" s="211"/>
      <c r="D39" s="211"/>
      <c r="E39" s="211"/>
      <c r="F39" s="211"/>
      <c r="G39" s="11">
        <v>32</v>
      </c>
      <c r="H39" s="49">
        <v>0</v>
      </c>
      <c r="I39" s="49">
        <v>0</v>
      </c>
      <c r="J39" s="49">
        <v>0</v>
      </c>
      <c r="K39" s="49">
        <v>0</v>
      </c>
    </row>
    <row r="40" spans="1:11" ht="25.15" customHeight="1" x14ac:dyDescent="0.2">
      <c r="A40" s="211" t="s">
        <v>133</v>
      </c>
      <c r="B40" s="211"/>
      <c r="C40" s="211"/>
      <c r="D40" s="211"/>
      <c r="E40" s="211"/>
      <c r="F40" s="211"/>
      <c r="G40" s="11">
        <v>33</v>
      </c>
      <c r="H40" s="49">
        <v>0</v>
      </c>
      <c r="I40" s="49">
        <v>0</v>
      </c>
      <c r="J40" s="49">
        <v>0</v>
      </c>
      <c r="K40" s="49">
        <v>0</v>
      </c>
    </row>
    <row r="41" spans="1:11" ht="25.15" customHeight="1" x14ac:dyDescent="0.2">
      <c r="A41" s="211" t="s">
        <v>134</v>
      </c>
      <c r="B41" s="211"/>
      <c r="C41" s="211"/>
      <c r="D41" s="211"/>
      <c r="E41" s="211"/>
      <c r="F41" s="211"/>
      <c r="G41" s="11">
        <v>34</v>
      </c>
      <c r="H41" s="49">
        <v>0</v>
      </c>
      <c r="I41" s="49">
        <v>0</v>
      </c>
      <c r="J41" s="49">
        <v>0</v>
      </c>
      <c r="K41" s="49">
        <v>0</v>
      </c>
    </row>
    <row r="42" spans="1:11" ht="25.15" customHeight="1" x14ac:dyDescent="0.2">
      <c r="A42" s="211" t="s">
        <v>135</v>
      </c>
      <c r="B42" s="211"/>
      <c r="C42" s="211"/>
      <c r="D42" s="211"/>
      <c r="E42" s="211"/>
      <c r="F42" s="211"/>
      <c r="G42" s="11">
        <v>35</v>
      </c>
      <c r="H42" s="49">
        <v>0</v>
      </c>
      <c r="I42" s="49">
        <v>0</v>
      </c>
      <c r="J42" s="49">
        <v>0</v>
      </c>
      <c r="K42" s="49">
        <v>0</v>
      </c>
    </row>
    <row r="43" spans="1:11" ht="12.75" customHeight="1" x14ac:dyDescent="0.2">
      <c r="A43" s="211" t="s">
        <v>136</v>
      </c>
      <c r="B43" s="211"/>
      <c r="C43" s="211"/>
      <c r="D43" s="211"/>
      <c r="E43" s="211"/>
      <c r="F43" s="211"/>
      <c r="G43" s="11">
        <v>36</v>
      </c>
      <c r="H43" s="49">
        <v>0</v>
      </c>
      <c r="I43" s="49">
        <v>0</v>
      </c>
      <c r="J43" s="49">
        <v>0</v>
      </c>
      <c r="K43" s="49">
        <v>0</v>
      </c>
    </row>
    <row r="44" spans="1:11" ht="12.75" customHeight="1" x14ac:dyDescent="0.2">
      <c r="A44" s="211" t="s">
        <v>137</v>
      </c>
      <c r="B44" s="211"/>
      <c r="C44" s="211"/>
      <c r="D44" s="211"/>
      <c r="E44" s="211"/>
      <c r="F44" s="211"/>
      <c r="G44" s="11">
        <v>37</v>
      </c>
      <c r="H44" s="49">
        <v>10555</v>
      </c>
      <c r="I44" s="49">
        <v>10555</v>
      </c>
      <c r="J44" s="49">
        <v>6759</v>
      </c>
      <c r="K44" s="49">
        <v>6759</v>
      </c>
    </row>
    <row r="45" spans="1:11" ht="12.75" customHeight="1" x14ac:dyDescent="0.2">
      <c r="A45" s="211" t="s">
        <v>138</v>
      </c>
      <c r="B45" s="211"/>
      <c r="C45" s="211"/>
      <c r="D45" s="211"/>
      <c r="E45" s="211"/>
      <c r="F45" s="211"/>
      <c r="G45" s="11">
        <v>38</v>
      </c>
      <c r="H45" s="49">
        <v>26</v>
      </c>
      <c r="I45" s="49">
        <v>26</v>
      </c>
      <c r="J45" s="49">
        <v>0</v>
      </c>
      <c r="K45" s="49">
        <v>0</v>
      </c>
    </row>
    <row r="46" spans="1:11" ht="12.75" customHeight="1" x14ac:dyDescent="0.2">
      <c r="A46" s="211" t="s">
        <v>139</v>
      </c>
      <c r="B46" s="211"/>
      <c r="C46" s="211"/>
      <c r="D46" s="211"/>
      <c r="E46" s="211"/>
      <c r="F46" s="211"/>
      <c r="G46" s="11">
        <v>39</v>
      </c>
      <c r="H46" s="49">
        <v>0</v>
      </c>
      <c r="I46" s="49">
        <v>0</v>
      </c>
      <c r="J46" s="49">
        <v>82</v>
      </c>
      <c r="K46" s="49">
        <v>82</v>
      </c>
    </row>
    <row r="47" spans="1:11" ht="12.75" customHeight="1" x14ac:dyDescent="0.2">
      <c r="A47" s="211" t="s">
        <v>140</v>
      </c>
      <c r="B47" s="211"/>
      <c r="C47" s="211"/>
      <c r="D47" s="211"/>
      <c r="E47" s="211"/>
      <c r="F47" s="211"/>
      <c r="G47" s="11">
        <v>40</v>
      </c>
      <c r="H47" s="49">
        <v>0</v>
      </c>
      <c r="I47" s="49">
        <v>0</v>
      </c>
      <c r="J47" s="49">
        <v>0</v>
      </c>
      <c r="K47" s="49">
        <v>0</v>
      </c>
    </row>
    <row r="48" spans="1:11" ht="12.75" customHeight="1" x14ac:dyDescent="0.2">
      <c r="A48" s="242" t="s">
        <v>362</v>
      </c>
      <c r="B48" s="242"/>
      <c r="C48" s="242"/>
      <c r="D48" s="242"/>
      <c r="E48" s="242"/>
      <c r="F48" s="242"/>
      <c r="G48" s="12">
        <v>41</v>
      </c>
      <c r="H48" s="48">
        <f>SUM(H49:H55)</f>
        <v>302562</v>
      </c>
      <c r="I48" s="48">
        <f>SUM(I49:I55)</f>
        <v>302562</v>
      </c>
      <c r="J48" s="48">
        <f>SUM(J49:J55)</f>
        <v>64736</v>
      </c>
      <c r="K48" s="48">
        <f>SUM(K49:K55)</f>
        <v>64736</v>
      </c>
    </row>
    <row r="49" spans="1:11" ht="25.15" customHeight="1" x14ac:dyDescent="0.2">
      <c r="A49" s="211" t="s">
        <v>141</v>
      </c>
      <c r="B49" s="211"/>
      <c r="C49" s="211"/>
      <c r="D49" s="211"/>
      <c r="E49" s="211"/>
      <c r="F49" s="211"/>
      <c r="G49" s="11">
        <v>42</v>
      </c>
      <c r="H49" s="49">
        <v>0</v>
      </c>
      <c r="I49" s="49">
        <v>0</v>
      </c>
      <c r="J49" s="49">
        <v>0</v>
      </c>
      <c r="K49" s="49">
        <v>0</v>
      </c>
    </row>
    <row r="50" spans="1:11" ht="12.75" customHeight="1" x14ac:dyDescent="0.2">
      <c r="A50" s="235" t="s">
        <v>142</v>
      </c>
      <c r="B50" s="235"/>
      <c r="C50" s="235"/>
      <c r="D50" s="235"/>
      <c r="E50" s="235"/>
      <c r="F50" s="235"/>
      <c r="G50" s="11">
        <v>43</v>
      </c>
      <c r="H50" s="49">
        <v>0</v>
      </c>
      <c r="I50" s="49">
        <v>0</v>
      </c>
      <c r="J50" s="49">
        <v>0</v>
      </c>
      <c r="K50" s="49">
        <v>0</v>
      </c>
    </row>
    <row r="51" spans="1:11" ht="12.75" customHeight="1" x14ac:dyDescent="0.2">
      <c r="A51" s="235" t="s">
        <v>143</v>
      </c>
      <c r="B51" s="235"/>
      <c r="C51" s="235"/>
      <c r="D51" s="235"/>
      <c r="E51" s="235"/>
      <c r="F51" s="235"/>
      <c r="G51" s="11">
        <v>44</v>
      </c>
      <c r="H51" s="49">
        <v>84262</v>
      </c>
      <c r="I51" s="49">
        <v>84262</v>
      </c>
      <c r="J51" s="49">
        <v>64736</v>
      </c>
      <c r="K51" s="49">
        <v>64736</v>
      </c>
    </row>
    <row r="52" spans="1:11" ht="12.75" customHeight="1" x14ac:dyDescent="0.2">
      <c r="A52" s="235" t="s">
        <v>144</v>
      </c>
      <c r="B52" s="235"/>
      <c r="C52" s="235"/>
      <c r="D52" s="235"/>
      <c r="E52" s="235"/>
      <c r="F52" s="235"/>
      <c r="G52" s="11">
        <v>45</v>
      </c>
      <c r="H52" s="49">
        <v>109</v>
      </c>
      <c r="I52" s="49">
        <v>109</v>
      </c>
      <c r="J52" s="49">
        <v>0</v>
      </c>
      <c r="K52" s="49">
        <v>0</v>
      </c>
    </row>
    <row r="53" spans="1:11" ht="12.75" customHeight="1" x14ac:dyDescent="0.2">
      <c r="A53" s="235" t="s">
        <v>145</v>
      </c>
      <c r="B53" s="235"/>
      <c r="C53" s="235"/>
      <c r="D53" s="235"/>
      <c r="E53" s="235"/>
      <c r="F53" s="235"/>
      <c r="G53" s="11">
        <v>46</v>
      </c>
      <c r="H53" s="49">
        <v>218191</v>
      </c>
      <c r="I53" s="49">
        <v>218191</v>
      </c>
      <c r="J53" s="49">
        <v>0</v>
      </c>
      <c r="K53" s="49">
        <v>0</v>
      </c>
    </row>
    <row r="54" spans="1:11" ht="12.75" customHeight="1" x14ac:dyDescent="0.2">
      <c r="A54" s="235" t="s">
        <v>146</v>
      </c>
      <c r="B54" s="235"/>
      <c r="C54" s="235"/>
      <c r="D54" s="235"/>
      <c r="E54" s="235"/>
      <c r="F54" s="235"/>
      <c r="G54" s="11">
        <v>47</v>
      </c>
      <c r="H54" s="49">
        <v>0</v>
      </c>
      <c r="I54" s="49">
        <v>0</v>
      </c>
      <c r="J54" s="49">
        <v>0</v>
      </c>
      <c r="K54" s="49">
        <v>0</v>
      </c>
    </row>
    <row r="55" spans="1:11" ht="12.75" customHeight="1" x14ac:dyDescent="0.2">
      <c r="A55" s="235" t="s">
        <v>147</v>
      </c>
      <c r="B55" s="235"/>
      <c r="C55" s="235"/>
      <c r="D55" s="235"/>
      <c r="E55" s="235"/>
      <c r="F55" s="235"/>
      <c r="G55" s="11">
        <v>48</v>
      </c>
      <c r="H55" s="49">
        <v>0</v>
      </c>
      <c r="I55" s="49">
        <v>0</v>
      </c>
      <c r="J55" s="49">
        <v>0</v>
      </c>
      <c r="K55" s="49">
        <v>0</v>
      </c>
    </row>
    <row r="56" spans="1:11" ht="22.15" customHeight="1" x14ac:dyDescent="0.2">
      <c r="A56" s="244" t="s">
        <v>148</v>
      </c>
      <c r="B56" s="244"/>
      <c r="C56" s="244"/>
      <c r="D56" s="244"/>
      <c r="E56" s="244"/>
      <c r="F56" s="244"/>
      <c r="G56" s="11">
        <v>49</v>
      </c>
      <c r="H56" s="49">
        <v>0</v>
      </c>
      <c r="I56" s="49">
        <v>0</v>
      </c>
      <c r="J56" s="49">
        <v>0</v>
      </c>
      <c r="K56" s="49">
        <v>0</v>
      </c>
    </row>
    <row r="57" spans="1:11" ht="12.75" customHeight="1" x14ac:dyDescent="0.2">
      <c r="A57" s="244" t="s">
        <v>149</v>
      </c>
      <c r="B57" s="244"/>
      <c r="C57" s="244"/>
      <c r="D57" s="244"/>
      <c r="E57" s="244"/>
      <c r="F57" s="244"/>
      <c r="G57" s="11">
        <v>50</v>
      </c>
      <c r="H57" s="49">
        <v>0</v>
      </c>
      <c r="I57" s="49">
        <v>0</v>
      </c>
      <c r="J57" s="49">
        <v>0</v>
      </c>
      <c r="K57" s="49">
        <v>0</v>
      </c>
    </row>
    <row r="58" spans="1:11" ht="24.6" customHeight="1" x14ac:dyDescent="0.2">
      <c r="A58" s="244" t="s">
        <v>150</v>
      </c>
      <c r="B58" s="244"/>
      <c r="C58" s="244"/>
      <c r="D58" s="244"/>
      <c r="E58" s="244"/>
      <c r="F58" s="244"/>
      <c r="G58" s="11">
        <v>51</v>
      </c>
      <c r="H58" s="49">
        <v>0</v>
      </c>
      <c r="I58" s="49">
        <v>0</v>
      </c>
      <c r="J58" s="49">
        <v>0</v>
      </c>
      <c r="K58" s="49">
        <v>0</v>
      </c>
    </row>
    <row r="59" spans="1:11" ht="12.75" customHeight="1" x14ac:dyDescent="0.2">
      <c r="A59" s="244" t="s">
        <v>151</v>
      </c>
      <c r="B59" s="244"/>
      <c r="C59" s="244"/>
      <c r="D59" s="244"/>
      <c r="E59" s="244"/>
      <c r="F59" s="244"/>
      <c r="G59" s="11">
        <v>52</v>
      </c>
      <c r="H59" s="49">
        <v>0</v>
      </c>
      <c r="I59" s="49">
        <v>0</v>
      </c>
      <c r="J59" s="49">
        <v>0</v>
      </c>
      <c r="K59" s="49">
        <v>0</v>
      </c>
    </row>
    <row r="60" spans="1:11" ht="12.75" customHeight="1" x14ac:dyDescent="0.2">
      <c r="A60" s="242" t="s">
        <v>363</v>
      </c>
      <c r="B60" s="242"/>
      <c r="C60" s="242"/>
      <c r="D60" s="242"/>
      <c r="E60" s="242"/>
      <c r="F60" s="242"/>
      <c r="G60" s="12">
        <v>53</v>
      </c>
      <c r="H60" s="48">
        <f>H8+H37+H56+H57</f>
        <v>864203</v>
      </c>
      <c r="I60" s="48">
        <f t="shared" ref="I60:K60" si="0">I8+I37+I56+I57</f>
        <v>864203</v>
      </c>
      <c r="J60" s="48">
        <f t="shared" si="0"/>
        <v>1287138</v>
      </c>
      <c r="K60" s="48">
        <f t="shared" si="0"/>
        <v>1287138</v>
      </c>
    </row>
    <row r="61" spans="1:11" ht="12.75" customHeight="1" x14ac:dyDescent="0.2">
      <c r="A61" s="242" t="s">
        <v>364</v>
      </c>
      <c r="B61" s="242"/>
      <c r="C61" s="242"/>
      <c r="D61" s="242"/>
      <c r="E61" s="242"/>
      <c r="F61" s="242"/>
      <c r="G61" s="12">
        <v>54</v>
      </c>
      <c r="H61" s="48">
        <f>H14+H48+H58+H59</f>
        <v>5211047</v>
      </c>
      <c r="I61" s="48">
        <f t="shared" ref="I61:K61" si="1">I14+I48+I58+I59</f>
        <v>5211047</v>
      </c>
      <c r="J61" s="48">
        <f t="shared" si="1"/>
        <v>5494430</v>
      </c>
      <c r="K61" s="48">
        <f t="shared" si="1"/>
        <v>5494430</v>
      </c>
    </row>
    <row r="62" spans="1:11" ht="12.75" customHeight="1" x14ac:dyDescent="0.2">
      <c r="A62" s="242" t="s">
        <v>365</v>
      </c>
      <c r="B62" s="242"/>
      <c r="C62" s="242"/>
      <c r="D62" s="242"/>
      <c r="E62" s="242"/>
      <c r="F62" s="242"/>
      <c r="G62" s="12">
        <v>55</v>
      </c>
      <c r="H62" s="48">
        <f>H60-H61</f>
        <v>-4346844</v>
      </c>
      <c r="I62" s="48">
        <f t="shared" ref="I62:K62" si="2">I60-I61</f>
        <v>-4346844</v>
      </c>
      <c r="J62" s="48">
        <f t="shared" si="2"/>
        <v>-4207292</v>
      </c>
      <c r="K62" s="48">
        <f t="shared" si="2"/>
        <v>-4207292</v>
      </c>
    </row>
    <row r="63" spans="1:11" ht="12.75" customHeight="1" x14ac:dyDescent="0.2">
      <c r="A63" s="243" t="s">
        <v>366</v>
      </c>
      <c r="B63" s="243"/>
      <c r="C63" s="243"/>
      <c r="D63" s="243"/>
      <c r="E63" s="243"/>
      <c r="F63" s="243"/>
      <c r="G63" s="12">
        <v>56</v>
      </c>
      <c r="H63" s="48">
        <f>+IF((H60-H61)&gt;0,(H60-H61),0)</f>
        <v>0</v>
      </c>
      <c r="I63" s="48">
        <f t="shared" ref="I63:K63" si="3">+IF((I60-I61)&gt;0,(I60-I61),0)</f>
        <v>0</v>
      </c>
      <c r="J63" s="48">
        <f t="shared" si="3"/>
        <v>0</v>
      </c>
      <c r="K63" s="48">
        <f t="shared" si="3"/>
        <v>0</v>
      </c>
    </row>
    <row r="64" spans="1:11" ht="12.75" customHeight="1" x14ac:dyDescent="0.2">
      <c r="A64" s="243" t="s">
        <v>367</v>
      </c>
      <c r="B64" s="243"/>
      <c r="C64" s="243"/>
      <c r="D64" s="243"/>
      <c r="E64" s="243"/>
      <c r="F64" s="243"/>
      <c r="G64" s="12">
        <v>57</v>
      </c>
      <c r="H64" s="48">
        <f>+IF((H60-H61)&lt;0,(H60-H61),0)</f>
        <v>-4346844</v>
      </c>
      <c r="I64" s="48">
        <f t="shared" ref="I64:K64" si="4">+IF((I60-I61)&lt;0,(I60-I61),0)</f>
        <v>-4346844</v>
      </c>
      <c r="J64" s="48">
        <f t="shared" si="4"/>
        <v>-4207292</v>
      </c>
      <c r="K64" s="48">
        <f t="shared" si="4"/>
        <v>-4207292</v>
      </c>
    </row>
    <row r="65" spans="1:11" ht="12.75" customHeight="1" x14ac:dyDescent="0.2">
      <c r="A65" s="244" t="s">
        <v>111</v>
      </c>
      <c r="B65" s="244"/>
      <c r="C65" s="244"/>
      <c r="D65" s="244"/>
      <c r="E65" s="244"/>
      <c r="F65" s="244"/>
      <c r="G65" s="11">
        <v>58</v>
      </c>
      <c r="H65" s="49">
        <v>0</v>
      </c>
      <c r="I65" s="49">
        <v>0</v>
      </c>
      <c r="J65" s="49">
        <v>0</v>
      </c>
      <c r="K65" s="49">
        <v>0</v>
      </c>
    </row>
    <row r="66" spans="1:11" ht="12.75" customHeight="1" x14ac:dyDescent="0.2">
      <c r="A66" s="242" t="s">
        <v>368</v>
      </c>
      <c r="B66" s="242"/>
      <c r="C66" s="242"/>
      <c r="D66" s="242"/>
      <c r="E66" s="242"/>
      <c r="F66" s="242"/>
      <c r="G66" s="12">
        <v>59</v>
      </c>
      <c r="H66" s="48">
        <f>H62-H65</f>
        <v>-4346844</v>
      </c>
      <c r="I66" s="48">
        <f t="shared" ref="I66:K66" si="5">I62-I65</f>
        <v>-4346844</v>
      </c>
      <c r="J66" s="48">
        <f t="shared" si="5"/>
        <v>-4207292</v>
      </c>
      <c r="K66" s="48">
        <f t="shared" si="5"/>
        <v>-4207292</v>
      </c>
    </row>
    <row r="67" spans="1:11" ht="12.75" customHeight="1" x14ac:dyDescent="0.2">
      <c r="A67" s="243" t="s">
        <v>369</v>
      </c>
      <c r="B67" s="243"/>
      <c r="C67" s="243"/>
      <c r="D67" s="243"/>
      <c r="E67" s="243"/>
      <c r="F67" s="243"/>
      <c r="G67" s="12">
        <v>60</v>
      </c>
      <c r="H67" s="48">
        <f>+IF((H62-H65)&gt;0,(H62-H65),0)</f>
        <v>0</v>
      </c>
      <c r="I67" s="48">
        <f t="shared" ref="I67:K67" si="6">+IF((I62-I65)&gt;0,(I62-I65),0)</f>
        <v>0</v>
      </c>
      <c r="J67" s="48">
        <f t="shared" si="6"/>
        <v>0</v>
      </c>
      <c r="K67" s="48">
        <f t="shared" si="6"/>
        <v>0</v>
      </c>
    </row>
    <row r="68" spans="1:11" ht="12.75" customHeight="1" x14ac:dyDescent="0.2">
      <c r="A68" s="243" t="s">
        <v>370</v>
      </c>
      <c r="B68" s="243"/>
      <c r="C68" s="243"/>
      <c r="D68" s="243"/>
      <c r="E68" s="243"/>
      <c r="F68" s="243"/>
      <c r="G68" s="12">
        <v>61</v>
      </c>
      <c r="H68" s="48">
        <f>+IF((H62-H65)&lt;0,(H62-H65),0)</f>
        <v>-4346844</v>
      </c>
      <c r="I68" s="48">
        <f t="shared" ref="I68:K68" si="7">+IF((I62-I65)&lt;0,(I62-I65),0)</f>
        <v>-4346844</v>
      </c>
      <c r="J68" s="48">
        <f t="shared" si="7"/>
        <v>-4207292</v>
      </c>
      <c r="K68" s="48">
        <f t="shared" si="7"/>
        <v>-4207292</v>
      </c>
    </row>
    <row r="69" spans="1:11" x14ac:dyDescent="0.2">
      <c r="A69" s="236" t="s">
        <v>152</v>
      </c>
      <c r="B69" s="236"/>
      <c r="C69" s="236"/>
      <c r="D69" s="236"/>
      <c r="E69" s="236"/>
      <c r="F69" s="236"/>
      <c r="G69" s="237"/>
      <c r="H69" s="237"/>
      <c r="I69" s="237"/>
      <c r="J69" s="238"/>
      <c r="K69" s="238"/>
    </row>
    <row r="70" spans="1:11" ht="22.15" customHeight="1" x14ac:dyDescent="0.2">
      <c r="A70" s="242" t="s">
        <v>371</v>
      </c>
      <c r="B70" s="242"/>
      <c r="C70" s="242"/>
      <c r="D70" s="242"/>
      <c r="E70" s="242"/>
      <c r="F70" s="242"/>
      <c r="G70" s="12">
        <v>62</v>
      </c>
      <c r="H70" s="48">
        <f>H71-H72</f>
        <v>0</v>
      </c>
      <c r="I70" s="48">
        <f>I71-I72</f>
        <v>0</v>
      </c>
      <c r="J70" s="48">
        <f>J71-J72</f>
        <v>0</v>
      </c>
      <c r="K70" s="48">
        <f>K71-K72</f>
        <v>0</v>
      </c>
    </row>
    <row r="71" spans="1:11" ht="12.75" customHeight="1" x14ac:dyDescent="0.2">
      <c r="A71" s="235" t="s">
        <v>153</v>
      </c>
      <c r="B71" s="235"/>
      <c r="C71" s="235"/>
      <c r="D71" s="235"/>
      <c r="E71" s="235"/>
      <c r="F71" s="235"/>
      <c r="G71" s="11">
        <v>63</v>
      </c>
      <c r="H71" s="49">
        <v>0</v>
      </c>
      <c r="I71" s="49">
        <v>0</v>
      </c>
      <c r="J71" s="49">
        <v>0</v>
      </c>
      <c r="K71" s="49">
        <v>0</v>
      </c>
    </row>
    <row r="72" spans="1:11" ht="12.75" customHeight="1" x14ac:dyDescent="0.2">
      <c r="A72" s="235" t="s">
        <v>154</v>
      </c>
      <c r="B72" s="235"/>
      <c r="C72" s="235"/>
      <c r="D72" s="235"/>
      <c r="E72" s="235"/>
      <c r="F72" s="235"/>
      <c r="G72" s="11">
        <v>64</v>
      </c>
      <c r="H72" s="49">
        <v>0</v>
      </c>
      <c r="I72" s="49">
        <v>0</v>
      </c>
      <c r="J72" s="49">
        <v>0</v>
      </c>
      <c r="K72" s="49">
        <v>0</v>
      </c>
    </row>
    <row r="73" spans="1:11" ht="12.75" customHeight="1" x14ac:dyDescent="0.2">
      <c r="A73" s="244" t="s">
        <v>155</v>
      </c>
      <c r="B73" s="244"/>
      <c r="C73" s="244"/>
      <c r="D73" s="244"/>
      <c r="E73" s="244"/>
      <c r="F73" s="244"/>
      <c r="G73" s="11">
        <v>65</v>
      </c>
      <c r="H73" s="49">
        <v>0</v>
      </c>
      <c r="I73" s="49">
        <v>0</v>
      </c>
      <c r="J73" s="49">
        <v>0</v>
      </c>
      <c r="K73" s="49">
        <v>0</v>
      </c>
    </row>
    <row r="74" spans="1:11" ht="12.75" customHeight="1" x14ac:dyDescent="0.2">
      <c r="A74" s="243" t="s">
        <v>372</v>
      </c>
      <c r="B74" s="243"/>
      <c r="C74" s="243"/>
      <c r="D74" s="243"/>
      <c r="E74" s="243"/>
      <c r="F74" s="243"/>
      <c r="G74" s="12">
        <v>66</v>
      </c>
      <c r="H74" s="71">
        <v>0</v>
      </c>
      <c r="I74" s="71">
        <v>0</v>
      </c>
      <c r="J74" s="71">
        <v>0</v>
      </c>
      <c r="K74" s="71">
        <v>0</v>
      </c>
    </row>
    <row r="75" spans="1:11" ht="12.75" customHeight="1" x14ac:dyDescent="0.2">
      <c r="A75" s="243" t="s">
        <v>373</v>
      </c>
      <c r="B75" s="243"/>
      <c r="C75" s="243"/>
      <c r="D75" s="243"/>
      <c r="E75" s="243"/>
      <c r="F75" s="243"/>
      <c r="G75" s="12">
        <v>67</v>
      </c>
      <c r="H75" s="71">
        <v>0</v>
      </c>
      <c r="I75" s="71">
        <v>0</v>
      </c>
      <c r="J75" s="71">
        <v>0</v>
      </c>
      <c r="K75" s="71">
        <v>0</v>
      </c>
    </row>
    <row r="76" spans="1:11" x14ac:dyDescent="0.2">
      <c r="A76" s="236" t="s">
        <v>156</v>
      </c>
      <c r="B76" s="236"/>
      <c r="C76" s="236"/>
      <c r="D76" s="236"/>
      <c r="E76" s="236"/>
      <c r="F76" s="236"/>
      <c r="G76" s="237"/>
      <c r="H76" s="237"/>
      <c r="I76" s="237"/>
      <c r="J76" s="238"/>
      <c r="K76" s="238"/>
    </row>
    <row r="77" spans="1:11" ht="12.75" customHeight="1" x14ac:dyDescent="0.2">
      <c r="A77" s="242" t="s">
        <v>374</v>
      </c>
      <c r="B77" s="242"/>
      <c r="C77" s="242"/>
      <c r="D77" s="242"/>
      <c r="E77" s="242"/>
      <c r="F77" s="242"/>
      <c r="G77" s="12">
        <v>68</v>
      </c>
      <c r="H77" s="71">
        <v>0</v>
      </c>
      <c r="I77" s="71">
        <v>0</v>
      </c>
      <c r="J77" s="71">
        <v>0</v>
      </c>
      <c r="K77" s="71">
        <v>0</v>
      </c>
    </row>
    <row r="78" spans="1:11" ht="12.75" customHeight="1" x14ac:dyDescent="0.2">
      <c r="A78" s="241" t="s">
        <v>375</v>
      </c>
      <c r="B78" s="241"/>
      <c r="C78" s="241"/>
      <c r="D78" s="241"/>
      <c r="E78" s="241"/>
      <c r="F78" s="241"/>
      <c r="G78" s="42">
        <v>69</v>
      </c>
      <c r="H78" s="50">
        <v>0</v>
      </c>
      <c r="I78" s="50">
        <v>0</v>
      </c>
      <c r="J78" s="50">
        <v>0</v>
      </c>
      <c r="K78" s="50">
        <v>0</v>
      </c>
    </row>
    <row r="79" spans="1:11" ht="12.75" customHeight="1" x14ac:dyDescent="0.2">
      <c r="A79" s="241" t="s">
        <v>376</v>
      </c>
      <c r="B79" s="241"/>
      <c r="C79" s="241"/>
      <c r="D79" s="241"/>
      <c r="E79" s="241"/>
      <c r="F79" s="241"/>
      <c r="G79" s="42">
        <v>70</v>
      </c>
      <c r="H79" s="50">
        <v>0</v>
      </c>
      <c r="I79" s="50">
        <v>0</v>
      </c>
      <c r="J79" s="50">
        <v>0</v>
      </c>
      <c r="K79" s="50">
        <v>0</v>
      </c>
    </row>
    <row r="80" spans="1:11" ht="12.75" customHeight="1" x14ac:dyDescent="0.2">
      <c r="A80" s="242" t="s">
        <v>377</v>
      </c>
      <c r="B80" s="242"/>
      <c r="C80" s="242"/>
      <c r="D80" s="242"/>
      <c r="E80" s="242"/>
      <c r="F80" s="242"/>
      <c r="G80" s="12">
        <v>71</v>
      </c>
      <c r="H80" s="71">
        <v>0</v>
      </c>
      <c r="I80" s="71">
        <v>0</v>
      </c>
      <c r="J80" s="71">
        <v>0</v>
      </c>
      <c r="K80" s="71">
        <v>0</v>
      </c>
    </row>
    <row r="81" spans="1:11" ht="12.75" customHeight="1" x14ac:dyDescent="0.2">
      <c r="A81" s="242" t="s">
        <v>378</v>
      </c>
      <c r="B81" s="242"/>
      <c r="C81" s="242"/>
      <c r="D81" s="242"/>
      <c r="E81" s="242"/>
      <c r="F81" s="242"/>
      <c r="G81" s="12">
        <v>72</v>
      </c>
      <c r="H81" s="71">
        <v>0</v>
      </c>
      <c r="I81" s="71">
        <v>0</v>
      </c>
      <c r="J81" s="71">
        <v>0</v>
      </c>
      <c r="K81" s="71">
        <v>0</v>
      </c>
    </row>
    <row r="82" spans="1:11" ht="12.75" customHeight="1" x14ac:dyDescent="0.2">
      <c r="A82" s="243" t="s">
        <v>379</v>
      </c>
      <c r="B82" s="243"/>
      <c r="C82" s="243"/>
      <c r="D82" s="243"/>
      <c r="E82" s="243"/>
      <c r="F82" s="243"/>
      <c r="G82" s="12">
        <v>73</v>
      </c>
      <c r="H82" s="71">
        <v>0</v>
      </c>
      <c r="I82" s="71">
        <v>0</v>
      </c>
      <c r="J82" s="71">
        <v>0</v>
      </c>
      <c r="K82" s="71">
        <v>0</v>
      </c>
    </row>
    <row r="83" spans="1:11" ht="12.75" customHeight="1" x14ac:dyDescent="0.2">
      <c r="A83" s="243" t="s">
        <v>380</v>
      </c>
      <c r="B83" s="243"/>
      <c r="C83" s="243"/>
      <c r="D83" s="243"/>
      <c r="E83" s="243"/>
      <c r="F83" s="243"/>
      <c r="G83" s="12">
        <v>74</v>
      </c>
      <c r="H83" s="71">
        <v>0</v>
      </c>
      <c r="I83" s="71">
        <v>0</v>
      </c>
      <c r="J83" s="71">
        <v>0</v>
      </c>
      <c r="K83" s="71">
        <v>0</v>
      </c>
    </row>
    <row r="84" spans="1:11" x14ac:dyDescent="0.2">
      <c r="A84" s="236" t="s">
        <v>112</v>
      </c>
      <c r="B84" s="236"/>
      <c r="C84" s="236"/>
      <c r="D84" s="236"/>
      <c r="E84" s="236"/>
      <c r="F84" s="236"/>
      <c r="G84" s="237"/>
      <c r="H84" s="237"/>
      <c r="I84" s="237"/>
      <c r="J84" s="238"/>
      <c r="K84" s="238"/>
    </row>
    <row r="85" spans="1:11" ht="12.75" customHeight="1" x14ac:dyDescent="0.2">
      <c r="A85" s="231" t="s">
        <v>381</v>
      </c>
      <c r="B85" s="231"/>
      <c r="C85" s="231"/>
      <c r="D85" s="231"/>
      <c r="E85" s="231"/>
      <c r="F85" s="231"/>
      <c r="G85" s="12">
        <v>75</v>
      </c>
      <c r="H85" s="51">
        <f>H86+H87</f>
        <v>0</v>
      </c>
      <c r="I85" s="51">
        <f>I86+I87</f>
        <v>0</v>
      </c>
      <c r="J85" s="51">
        <f>J86+J87</f>
        <v>0</v>
      </c>
      <c r="K85" s="51">
        <f>K86+K87</f>
        <v>0</v>
      </c>
    </row>
    <row r="86" spans="1:11" ht="12.75" customHeight="1" x14ac:dyDescent="0.2">
      <c r="A86" s="232" t="s">
        <v>157</v>
      </c>
      <c r="B86" s="232"/>
      <c r="C86" s="232"/>
      <c r="D86" s="232"/>
      <c r="E86" s="232"/>
      <c r="F86" s="232"/>
      <c r="G86" s="11">
        <v>76</v>
      </c>
      <c r="H86" s="52">
        <v>0</v>
      </c>
      <c r="I86" s="52">
        <v>0</v>
      </c>
      <c r="J86" s="52">
        <v>0</v>
      </c>
      <c r="K86" s="52">
        <v>0</v>
      </c>
    </row>
    <row r="87" spans="1:11" ht="12.75" customHeight="1" x14ac:dyDescent="0.2">
      <c r="A87" s="232" t="s">
        <v>158</v>
      </c>
      <c r="B87" s="232"/>
      <c r="C87" s="232"/>
      <c r="D87" s="232"/>
      <c r="E87" s="232"/>
      <c r="F87" s="232"/>
      <c r="G87" s="11">
        <v>77</v>
      </c>
      <c r="H87" s="52">
        <v>0</v>
      </c>
      <c r="I87" s="52">
        <v>0</v>
      </c>
      <c r="J87" s="52">
        <v>0</v>
      </c>
      <c r="K87" s="52">
        <v>0</v>
      </c>
    </row>
    <row r="88" spans="1:11" x14ac:dyDescent="0.2">
      <c r="A88" s="239" t="s">
        <v>114</v>
      </c>
      <c r="B88" s="239"/>
      <c r="C88" s="239"/>
      <c r="D88" s="239"/>
      <c r="E88" s="239"/>
      <c r="F88" s="239"/>
      <c r="G88" s="240"/>
      <c r="H88" s="240"/>
      <c r="I88" s="240"/>
      <c r="J88" s="238"/>
      <c r="K88" s="238"/>
    </row>
    <row r="89" spans="1:11" ht="12.75" customHeight="1" x14ac:dyDescent="0.2">
      <c r="A89" s="212" t="s">
        <v>159</v>
      </c>
      <c r="B89" s="212"/>
      <c r="C89" s="212"/>
      <c r="D89" s="212"/>
      <c r="E89" s="212"/>
      <c r="F89" s="212"/>
      <c r="G89" s="11">
        <v>78</v>
      </c>
      <c r="H89" s="52">
        <v>-4346844</v>
      </c>
      <c r="I89" s="52">
        <v>-4346844</v>
      </c>
      <c r="J89" s="52">
        <v>-4207292</v>
      </c>
      <c r="K89" s="52">
        <v>-4207292</v>
      </c>
    </row>
    <row r="90" spans="1:11" ht="24" customHeight="1" x14ac:dyDescent="0.2">
      <c r="A90" s="213" t="s">
        <v>437</v>
      </c>
      <c r="B90" s="213"/>
      <c r="C90" s="213"/>
      <c r="D90" s="213"/>
      <c r="E90" s="213"/>
      <c r="F90" s="213"/>
      <c r="G90" s="12">
        <v>79</v>
      </c>
      <c r="H90" s="69">
        <f>H91+H98</f>
        <v>0</v>
      </c>
      <c r="I90" s="69">
        <f>I91+I98</f>
        <v>0</v>
      </c>
      <c r="J90" s="69">
        <f t="shared" ref="J90:K90" si="8">J91+J98</f>
        <v>0</v>
      </c>
      <c r="K90" s="69">
        <f t="shared" si="8"/>
        <v>0</v>
      </c>
    </row>
    <row r="91" spans="1:11" ht="24" customHeight="1" x14ac:dyDescent="0.2">
      <c r="A91" s="233" t="s">
        <v>444</v>
      </c>
      <c r="B91" s="233"/>
      <c r="C91" s="233"/>
      <c r="D91" s="233"/>
      <c r="E91" s="233"/>
      <c r="F91" s="233"/>
      <c r="G91" s="12">
        <v>80</v>
      </c>
      <c r="H91" s="69">
        <f>SUM(H92:H96)</f>
        <v>0</v>
      </c>
      <c r="I91" s="69">
        <f>SUM(I92:I96)</f>
        <v>0</v>
      </c>
      <c r="J91" s="69">
        <f t="shared" ref="J91:K91" si="9">SUM(J92:J96)</f>
        <v>0</v>
      </c>
      <c r="K91" s="69">
        <f t="shared" si="9"/>
        <v>0</v>
      </c>
    </row>
    <row r="92" spans="1:11" ht="25.5" customHeight="1" x14ac:dyDescent="0.2">
      <c r="A92" s="235" t="s">
        <v>382</v>
      </c>
      <c r="B92" s="235"/>
      <c r="C92" s="235"/>
      <c r="D92" s="235"/>
      <c r="E92" s="235"/>
      <c r="F92" s="235"/>
      <c r="G92" s="12">
        <v>81</v>
      </c>
      <c r="H92" s="52">
        <v>0</v>
      </c>
      <c r="I92" s="52">
        <v>0</v>
      </c>
      <c r="J92" s="52">
        <v>0</v>
      </c>
      <c r="K92" s="52">
        <v>0</v>
      </c>
    </row>
    <row r="93" spans="1:11" ht="38.25" customHeight="1" x14ac:dyDescent="0.2">
      <c r="A93" s="235" t="s">
        <v>383</v>
      </c>
      <c r="B93" s="235"/>
      <c r="C93" s="235"/>
      <c r="D93" s="235"/>
      <c r="E93" s="235"/>
      <c r="F93" s="235"/>
      <c r="G93" s="12">
        <v>82</v>
      </c>
      <c r="H93" s="52">
        <v>0</v>
      </c>
      <c r="I93" s="52">
        <v>0</v>
      </c>
      <c r="J93" s="52">
        <v>0</v>
      </c>
      <c r="K93" s="52">
        <v>0</v>
      </c>
    </row>
    <row r="94" spans="1:11" ht="38.25" customHeight="1" x14ac:dyDescent="0.2">
      <c r="A94" s="235" t="s">
        <v>384</v>
      </c>
      <c r="B94" s="235"/>
      <c r="C94" s="235"/>
      <c r="D94" s="235"/>
      <c r="E94" s="235"/>
      <c r="F94" s="235"/>
      <c r="G94" s="12">
        <v>83</v>
      </c>
      <c r="H94" s="52">
        <v>0</v>
      </c>
      <c r="I94" s="52">
        <v>0</v>
      </c>
      <c r="J94" s="52">
        <v>0</v>
      </c>
      <c r="K94" s="52">
        <v>0</v>
      </c>
    </row>
    <row r="95" spans="1:11" x14ac:dyDescent="0.2">
      <c r="A95" s="235" t="s">
        <v>385</v>
      </c>
      <c r="B95" s="235"/>
      <c r="C95" s="235"/>
      <c r="D95" s="235"/>
      <c r="E95" s="235"/>
      <c r="F95" s="235"/>
      <c r="G95" s="12">
        <v>84</v>
      </c>
      <c r="H95" s="52">
        <v>0</v>
      </c>
      <c r="I95" s="52">
        <v>0</v>
      </c>
      <c r="J95" s="52">
        <v>0</v>
      </c>
      <c r="K95" s="52">
        <v>0</v>
      </c>
    </row>
    <row r="96" spans="1:11" x14ac:dyDescent="0.2">
      <c r="A96" s="235" t="s">
        <v>386</v>
      </c>
      <c r="B96" s="235"/>
      <c r="C96" s="235"/>
      <c r="D96" s="235"/>
      <c r="E96" s="235"/>
      <c r="F96" s="235"/>
      <c r="G96" s="12">
        <v>85</v>
      </c>
      <c r="H96" s="52">
        <v>0</v>
      </c>
      <c r="I96" s="52">
        <v>0</v>
      </c>
      <c r="J96" s="52">
        <v>0</v>
      </c>
      <c r="K96" s="52">
        <v>0</v>
      </c>
    </row>
    <row r="97" spans="1:11" ht="26.25" customHeight="1" x14ac:dyDescent="0.2">
      <c r="A97" s="235" t="s">
        <v>387</v>
      </c>
      <c r="B97" s="235"/>
      <c r="C97" s="235"/>
      <c r="D97" s="235"/>
      <c r="E97" s="235"/>
      <c r="F97" s="235"/>
      <c r="G97" s="12">
        <v>86</v>
      </c>
      <c r="H97" s="52">
        <v>0</v>
      </c>
      <c r="I97" s="52">
        <v>0</v>
      </c>
      <c r="J97" s="52">
        <v>0</v>
      </c>
      <c r="K97" s="52">
        <v>0</v>
      </c>
    </row>
    <row r="98" spans="1:11" ht="25.5" customHeight="1" x14ac:dyDescent="0.2">
      <c r="A98" s="233" t="s">
        <v>438</v>
      </c>
      <c r="B98" s="233"/>
      <c r="C98" s="233"/>
      <c r="D98" s="233"/>
      <c r="E98" s="233"/>
      <c r="F98" s="233"/>
      <c r="G98" s="12">
        <v>87</v>
      </c>
      <c r="H98" s="69">
        <f>SUM(H99:H106)</f>
        <v>0</v>
      </c>
      <c r="I98" s="69">
        <f>SUM(I99:I106)</f>
        <v>0</v>
      </c>
      <c r="J98" s="69">
        <f t="shared" ref="J98:K98" si="10">SUM(J99:J106)</f>
        <v>0</v>
      </c>
      <c r="K98" s="69">
        <f t="shared" si="10"/>
        <v>0</v>
      </c>
    </row>
    <row r="99" spans="1:11" x14ac:dyDescent="0.2">
      <c r="A99" s="234" t="s">
        <v>160</v>
      </c>
      <c r="B99" s="234"/>
      <c r="C99" s="234"/>
      <c r="D99" s="234"/>
      <c r="E99" s="234"/>
      <c r="F99" s="234"/>
      <c r="G99" s="11">
        <v>88</v>
      </c>
      <c r="H99" s="52">
        <v>0</v>
      </c>
      <c r="I99" s="52">
        <v>0</v>
      </c>
      <c r="J99" s="52">
        <v>0</v>
      </c>
      <c r="K99" s="52">
        <v>0</v>
      </c>
    </row>
    <row r="100" spans="1:11" ht="36" customHeight="1" x14ac:dyDescent="0.2">
      <c r="A100" s="235" t="s">
        <v>388</v>
      </c>
      <c r="B100" s="235"/>
      <c r="C100" s="235"/>
      <c r="D100" s="235"/>
      <c r="E100" s="235"/>
      <c r="F100" s="235"/>
      <c r="G100" s="11">
        <v>89</v>
      </c>
      <c r="H100" s="52">
        <v>0</v>
      </c>
      <c r="I100" s="52">
        <v>0</v>
      </c>
      <c r="J100" s="52">
        <v>0</v>
      </c>
      <c r="K100" s="52">
        <v>0</v>
      </c>
    </row>
    <row r="101" spans="1:11" ht="22.15" customHeight="1" x14ac:dyDescent="0.2">
      <c r="A101" s="234" t="s">
        <v>161</v>
      </c>
      <c r="B101" s="234"/>
      <c r="C101" s="234"/>
      <c r="D101" s="234"/>
      <c r="E101" s="234"/>
      <c r="F101" s="234"/>
      <c r="G101" s="11">
        <v>90</v>
      </c>
      <c r="H101" s="52">
        <v>0</v>
      </c>
      <c r="I101" s="52">
        <v>0</v>
      </c>
      <c r="J101" s="52">
        <v>0</v>
      </c>
      <c r="K101" s="52">
        <v>0</v>
      </c>
    </row>
    <row r="102" spans="1:11" ht="22.15" customHeight="1" x14ac:dyDescent="0.2">
      <c r="A102" s="234" t="s">
        <v>162</v>
      </c>
      <c r="B102" s="234"/>
      <c r="C102" s="234"/>
      <c r="D102" s="234"/>
      <c r="E102" s="234"/>
      <c r="F102" s="234"/>
      <c r="G102" s="11">
        <v>91</v>
      </c>
      <c r="H102" s="52">
        <v>0</v>
      </c>
      <c r="I102" s="52">
        <v>0</v>
      </c>
      <c r="J102" s="52">
        <v>0</v>
      </c>
      <c r="K102" s="52">
        <v>0</v>
      </c>
    </row>
    <row r="103" spans="1:11" ht="22.15" customHeight="1" x14ac:dyDescent="0.2">
      <c r="A103" s="234" t="s">
        <v>163</v>
      </c>
      <c r="B103" s="234"/>
      <c r="C103" s="234"/>
      <c r="D103" s="234"/>
      <c r="E103" s="234"/>
      <c r="F103" s="234"/>
      <c r="G103" s="11">
        <v>92</v>
      </c>
      <c r="H103" s="52">
        <v>0</v>
      </c>
      <c r="I103" s="52">
        <v>0</v>
      </c>
      <c r="J103" s="52">
        <v>0</v>
      </c>
      <c r="K103" s="52">
        <v>0</v>
      </c>
    </row>
    <row r="104" spans="1:11" ht="12.75" customHeight="1" x14ac:dyDescent="0.2">
      <c r="A104" s="235" t="s">
        <v>389</v>
      </c>
      <c r="B104" s="235"/>
      <c r="C104" s="235"/>
      <c r="D104" s="235"/>
      <c r="E104" s="235"/>
      <c r="F104" s="235"/>
      <c r="G104" s="11">
        <v>93</v>
      </c>
      <c r="H104" s="52">
        <v>0</v>
      </c>
      <c r="I104" s="52">
        <v>0</v>
      </c>
      <c r="J104" s="52">
        <v>0</v>
      </c>
      <c r="K104" s="52">
        <v>0</v>
      </c>
    </row>
    <row r="105" spans="1:11" ht="26.25" customHeight="1" x14ac:dyDescent="0.2">
      <c r="A105" s="235" t="s">
        <v>390</v>
      </c>
      <c r="B105" s="235"/>
      <c r="C105" s="235"/>
      <c r="D105" s="235"/>
      <c r="E105" s="235"/>
      <c r="F105" s="235"/>
      <c r="G105" s="11">
        <v>94</v>
      </c>
      <c r="H105" s="52">
        <v>0</v>
      </c>
      <c r="I105" s="52">
        <v>0</v>
      </c>
      <c r="J105" s="52">
        <v>0</v>
      </c>
      <c r="K105" s="52">
        <v>0</v>
      </c>
    </row>
    <row r="106" spans="1:11" x14ac:dyDescent="0.2">
      <c r="A106" s="235" t="s">
        <v>391</v>
      </c>
      <c r="B106" s="235"/>
      <c r="C106" s="235"/>
      <c r="D106" s="235"/>
      <c r="E106" s="235"/>
      <c r="F106" s="235"/>
      <c r="G106" s="11">
        <v>95</v>
      </c>
      <c r="H106" s="52">
        <v>0</v>
      </c>
      <c r="I106" s="52">
        <v>0</v>
      </c>
      <c r="J106" s="52">
        <v>0</v>
      </c>
      <c r="K106" s="52">
        <v>0</v>
      </c>
    </row>
    <row r="107" spans="1:11" ht="24.75" customHeight="1" x14ac:dyDescent="0.2">
      <c r="A107" s="235" t="s">
        <v>392</v>
      </c>
      <c r="B107" s="235"/>
      <c r="C107" s="235"/>
      <c r="D107" s="235"/>
      <c r="E107" s="235"/>
      <c r="F107" s="235"/>
      <c r="G107" s="11">
        <v>96</v>
      </c>
      <c r="H107" s="52">
        <v>0</v>
      </c>
      <c r="I107" s="52">
        <v>0</v>
      </c>
      <c r="J107" s="52">
        <v>0</v>
      </c>
      <c r="K107" s="52">
        <v>0</v>
      </c>
    </row>
    <row r="108" spans="1:11" ht="22.9" customHeight="1" x14ac:dyDescent="0.2">
      <c r="A108" s="213" t="s">
        <v>439</v>
      </c>
      <c r="B108" s="213"/>
      <c r="C108" s="213"/>
      <c r="D108" s="213"/>
      <c r="E108" s="213"/>
      <c r="F108" s="213"/>
      <c r="G108" s="12">
        <v>97</v>
      </c>
      <c r="H108" s="69">
        <f>H91+H98-H107-H97</f>
        <v>0</v>
      </c>
      <c r="I108" s="69">
        <f>I91+I98-I107-I97</f>
        <v>0</v>
      </c>
      <c r="J108" s="69">
        <f t="shared" ref="J108:K108" si="11">J91+J98-J107-J97</f>
        <v>0</v>
      </c>
      <c r="K108" s="69">
        <f t="shared" si="11"/>
        <v>0</v>
      </c>
    </row>
    <row r="109" spans="1:11" ht="12.75" customHeight="1" x14ac:dyDescent="0.2">
      <c r="A109" s="213" t="s">
        <v>393</v>
      </c>
      <c r="B109" s="213"/>
      <c r="C109" s="213"/>
      <c r="D109" s="213"/>
      <c r="E109" s="213"/>
      <c r="F109" s="213"/>
      <c r="G109" s="12">
        <v>98</v>
      </c>
      <c r="H109" s="51">
        <f>H89+H108</f>
        <v>-4346844</v>
      </c>
      <c r="I109" s="51">
        <f>I89+I108</f>
        <v>-4346844</v>
      </c>
      <c r="J109" s="51">
        <f t="shared" ref="J109:K109" si="12">J89+J108</f>
        <v>-4207292</v>
      </c>
      <c r="K109" s="51">
        <f t="shared" si="12"/>
        <v>-4207292</v>
      </c>
    </row>
    <row r="110" spans="1:11" x14ac:dyDescent="0.2">
      <c r="A110" s="236" t="s">
        <v>164</v>
      </c>
      <c r="B110" s="236"/>
      <c r="C110" s="236"/>
      <c r="D110" s="236"/>
      <c r="E110" s="236"/>
      <c r="F110" s="236"/>
      <c r="G110" s="237"/>
      <c r="H110" s="237"/>
      <c r="I110" s="237"/>
      <c r="J110" s="238"/>
      <c r="K110" s="238"/>
    </row>
    <row r="111" spans="1:11" ht="12.75" customHeight="1" x14ac:dyDescent="0.2">
      <c r="A111" s="231" t="s">
        <v>394</v>
      </c>
      <c r="B111" s="231"/>
      <c r="C111" s="231"/>
      <c r="D111" s="231"/>
      <c r="E111" s="231"/>
      <c r="F111" s="231"/>
      <c r="G111" s="12">
        <v>99</v>
      </c>
      <c r="H111" s="51">
        <f>H112+H113</f>
        <v>0</v>
      </c>
      <c r="I111" s="51">
        <f>I112+I113</f>
        <v>0</v>
      </c>
      <c r="J111" s="51">
        <f>J112+J113</f>
        <v>0</v>
      </c>
      <c r="K111" s="51">
        <f>K112+K113</f>
        <v>0</v>
      </c>
    </row>
    <row r="112" spans="1:11" ht="12.75" customHeight="1" x14ac:dyDescent="0.2">
      <c r="A112" s="232" t="s">
        <v>113</v>
      </c>
      <c r="B112" s="232"/>
      <c r="C112" s="232"/>
      <c r="D112" s="232"/>
      <c r="E112" s="232"/>
      <c r="F112" s="232"/>
      <c r="G112" s="11">
        <v>100</v>
      </c>
      <c r="H112" s="52">
        <v>0</v>
      </c>
      <c r="I112" s="52">
        <v>0</v>
      </c>
      <c r="J112" s="52">
        <v>0</v>
      </c>
      <c r="K112" s="52">
        <v>0</v>
      </c>
    </row>
    <row r="113" spans="1:11" ht="12.75" customHeight="1" x14ac:dyDescent="0.2">
      <c r="A113" s="232" t="s">
        <v>165</v>
      </c>
      <c r="B113" s="232"/>
      <c r="C113" s="232"/>
      <c r="D113" s="232"/>
      <c r="E113" s="232"/>
      <c r="F113" s="232"/>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7" t="s">
        <v>166</v>
      </c>
      <c r="B1" s="268"/>
      <c r="C1" s="268"/>
      <c r="D1" s="268"/>
      <c r="E1" s="268"/>
      <c r="F1" s="268"/>
      <c r="G1" s="268"/>
      <c r="H1" s="268"/>
      <c r="I1" s="268"/>
    </row>
    <row r="2" spans="1:9" x14ac:dyDescent="0.2">
      <c r="A2" s="269" t="s">
        <v>557</v>
      </c>
      <c r="B2" s="221"/>
      <c r="C2" s="221"/>
      <c r="D2" s="221"/>
      <c r="E2" s="221"/>
      <c r="F2" s="221"/>
      <c r="G2" s="221"/>
      <c r="H2" s="221"/>
      <c r="I2" s="221"/>
    </row>
    <row r="3" spans="1:9" x14ac:dyDescent="0.2">
      <c r="A3" s="271" t="s">
        <v>448</v>
      </c>
      <c r="B3" s="272"/>
      <c r="C3" s="272"/>
      <c r="D3" s="272"/>
      <c r="E3" s="272"/>
      <c r="F3" s="272"/>
      <c r="G3" s="272"/>
      <c r="H3" s="272"/>
      <c r="I3" s="272"/>
    </row>
    <row r="4" spans="1:9" x14ac:dyDescent="0.2">
      <c r="A4" s="270" t="s">
        <v>467</v>
      </c>
      <c r="B4" s="224"/>
      <c r="C4" s="224"/>
      <c r="D4" s="224"/>
      <c r="E4" s="224"/>
      <c r="F4" s="224"/>
      <c r="G4" s="224"/>
      <c r="H4" s="224"/>
      <c r="I4" s="225"/>
    </row>
    <row r="5" spans="1:9" ht="23.25" x14ac:dyDescent="0.2">
      <c r="A5" s="273" t="s">
        <v>2</v>
      </c>
      <c r="B5" s="229"/>
      <c r="C5" s="229"/>
      <c r="D5" s="229"/>
      <c r="E5" s="229"/>
      <c r="F5" s="229"/>
      <c r="G5" s="60" t="s">
        <v>103</v>
      </c>
      <c r="H5" s="61" t="s">
        <v>301</v>
      </c>
      <c r="I5" s="61" t="s">
        <v>279</v>
      </c>
    </row>
    <row r="6" spans="1:9" x14ac:dyDescent="0.2">
      <c r="A6" s="274">
        <v>1</v>
      </c>
      <c r="B6" s="229"/>
      <c r="C6" s="229"/>
      <c r="D6" s="229"/>
      <c r="E6" s="229"/>
      <c r="F6" s="229"/>
      <c r="G6" s="62">
        <v>2</v>
      </c>
      <c r="H6" s="61" t="s">
        <v>167</v>
      </c>
      <c r="I6" s="61" t="s">
        <v>168</v>
      </c>
    </row>
    <row r="7" spans="1:9" x14ac:dyDescent="0.2">
      <c r="A7" s="264" t="s">
        <v>169</v>
      </c>
      <c r="B7" s="264"/>
      <c r="C7" s="264"/>
      <c r="D7" s="264"/>
      <c r="E7" s="264"/>
      <c r="F7" s="264"/>
      <c r="G7" s="264"/>
      <c r="H7" s="264"/>
      <c r="I7" s="264"/>
    </row>
    <row r="8" spans="1:9" ht="12.75" customHeight="1" x14ac:dyDescent="0.2">
      <c r="A8" s="211" t="s">
        <v>170</v>
      </c>
      <c r="B8" s="211"/>
      <c r="C8" s="211"/>
      <c r="D8" s="211"/>
      <c r="E8" s="211"/>
      <c r="F8" s="211"/>
      <c r="G8" s="63">
        <v>1</v>
      </c>
      <c r="H8" s="64">
        <v>-4346844</v>
      </c>
      <c r="I8" s="64">
        <v>-4207292</v>
      </c>
    </row>
    <row r="9" spans="1:9" ht="12.75" customHeight="1" x14ac:dyDescent="0.2">
      <c r="A9" s="266" t="s">
        <v>171</v>
      </c>
      <c r="B9" s="266"/>
      <c r="C9" s="266"/>
      <c r="D9" s="266"/>
      <c r="E9" s="266"/>
      <c r="F9" s="266"/>
      <c r="G9" s="65">
        <v>2</v>
      </c>
      <c r="H9" s="66">
        <f>H10+H11+H12+H13+H14+H15+H16+H17</f>
        <v>1701389</v>
      </c>
      <c r="I9" s="66">
        <f>I10+I11+I12+I13+I14+I15+I16+I17</f>
        <v>1491137</v>
      </c>
    </row>
    <row r="10" spans="1:9" ht="12.75" customHeight="1" x14ac:dyDescent="0.2">
      <c r="A10" s="245" t="s">
        <v>172</v>
      </c>
      <c r="B10" s="245"/>
      <c r="C10" s="245"/>
      <c r="D10" s="245"/>
      <c r="E10" s="245"/>
      <c r="F10" s="245"/>
      <c r="G10" s="63">
        <v>3</v>
      </c>
      <c r="H10" s="64">
        <v>1701389</v>
      </c>
      <c r="I10" s="64">
        <v>1491137</v>
      </c>
    </row>
    <row r="11" spans="1:9" ht="22.15" customHeight="1" x14ac:dyDescent="0.2">
      <c r="A11" s="245" t="s">
        <v>173</v>
      </c>
      <c r="B11" s="245"/>
      <c r="C11" s="245"/>
      <c r="D11" s="245"/>
      <c r="E11" s="245"/>
      <c r="F11" s="245"/>
      <c r="G11" s="63">
        <v>4</v>
      </c>
      <c r="H11" s="64">
        <v>0</v>
      </c>
      <c r="I11" s="64">
        <v>0</v>
      </c>
    </row>
    <row r="12" spans="1:9" ht="23.45" customHeight="1" x14ac:dyDescent="0.2">
      <c r="A12" s="245" t="s">
        <v>174</v>
      </c>
      <c r="B12" s="245"/>
      <c r="C12" s="245"/>
      <c r="D12" s="245"/>
      <c r="E12" s="245"/>
      <c r="F12" s="245"/>
      <c r="G12" s="63">
        <v>5</v>
      </c>
      <c r="H12" s="64">
        <v>0</v>
      </c>
      <c r="I12" s="64">
        <v>0</v>
      </c>
    </row>
    <row r="13" spans="1:9" ht="12.75" customHeight="1" x14ac:dyDescent="0.2">
      <c r="A13" s="245" t="s">
        <v>175</v>
      </c>
      <c r="B13" s="245"/>
      <c r="C13" s="245"/>
      <c r="D13" s="245"/>
      <c r="E13" s="245"/>
      <c r="F13" s="245"/>
      <c r="G13" s="63">
        <v>6</v>
      </c>
      <c r="H13" s="64">
        <v>0</v>
      </c>
      <c r="I13" s="64">
        <v>0</v>
      </c>
    </row>
    <row r="14" spans="1:9" ht="12.75" customHeight="1" x14ac:dyDescent="0.2">
      <c r="A14" s="245" t="s">
        <v>176</v>
      </c>
      <c r="B14" s="245"/>
      <c r="C14" s="245"/>
      <c r="D14" s="245"/>
      <c r="E14" s="245"/>
      <c r="F14" s="245"/>
      <c r="G14" s="63">
        <v>7</v>
      </c>
      <c r="H14" s="64">
        <v>0</v>
      </c>
      <c r="I14" s="64">
        <v>0</v>
      </c>
    </row>
    <row r="15" spans="1:9" ht="12.75" customHeight="1" x14ac:dyDescent="0.2">
      <c r="A15" s="245" t="s">
        <v>177</v>
      </c>
      <c r="B15" s="245"/>
      <c r="C15" s="245"/>
      <c r="D15" s="245"/>
      <c r="E15" s="245"/>
      <c r="F15" s="245"/>
      <c r="G15" s="63">
        <v>8</v>
      </c>
      <c r="H15" s="64">
        <v>0</v>
      </c>
      <c r="I15" s="64">
        <v>0</v>
      </c>
    </row>
    <row r="16" spans="1:9" ht="12.75" customHeight="1" x14ac:dyDescent="0.2">
      <c r="A16" s="245" t="s">
        <v>178</v>
      </c>
      <c r="B16" s="245"/>
      <c r="C16" s="245"/>
      <c r="D16" s="245"/>
      <c r="E16" s="245"/>
      <c r="F16" s="245"/>
      <c r="G16" s="63">
        <v>9</v>
      </c>
      <c r="H16" s="64">
        <v>0</v>
      </c>
      <c r="I16" s="64">
        <v>0</v>
      </c>
    </row>
    <row r="17" spans="1:9" ht="25.15" customHeight="1" x14ac:dyDescent="0.2">
      <c r="A17" s="245" t="s">
        <v>179</v>
      </c>
      <c r="B17" s="245"/>
      <c r="C17" s="245"/>
      <c r="D17" s="245"/>
      <c r="E17" s="245"/>
      <c r="F17" s="245"/>
      <c r="G17" s="63">
        <v>10</v>
      </c>
      <c r="H17" s="64">
        <v>0</v>
      </c>
      <c r="I17" s="64">
        <v>0</v>
      </c>
    </row>
    <row r="18" spans="1:9" ht="28.15" customHeight="1" x14ac:dyDescent="0.2">
      <c r="A18" s="262" t="s">
        <v>306</v>
      </c>
      <c r="B18" s="262"/>
      <c r="C18" s="262"/>
      <c r="D18" s="262"/>
      <c r="E18" s="262"/>
      <c r="F18" s="262"/>
      <c r="G18" s="65">
        <v>11</v>
      </c>
      <c r="H18" s="66">
        <f>H8+H9</f>
        <v>-2645455</v>
      </c>
      <c r="I18" s="66">
        <f>I8+I9</f>
        <v>-2716155</v>
      </c>
    </row>
    <row r="19" spans="1:9" ht="12.75" customHeight="1" x14ac:dyDescent="0.2">
      <c r="A19" s="266" t="s">
        <v>180</v>
      </c>
      <c r="B19" s="266"/>
      <c r="C19" s="266"/>
      <c r="D19" s="266"/>
      <c r="E19" s="266"/>
      <c r="F19" s="266"/>
      <c r="G19" s="65">
        <v>12</v>
      </c>
      <c r="H19" s="66">
        <f>H20+H21+H22+H23</f>
        <v>701074</v>
      </c>
      <c r="I19" s="66">
        <f>I20+I21+I22+I23</f>
        <v>-3061477</v>
      </c>
    </row>
    <row r="20" spans="1:9" ht="12.75" customHeight="1" x14ac:dyDescent="0.2">
      <c r="A20" s="245" t="s">
        <v>181</v>
      </c>
      <c r="B20" s="245"/>
      <c r="C20" s="245"/>
      <c r="D20" s="245"/>
      <c r="E20" s="245"/>
      <c r="F20" s="245"/>
      <c r="G20" s="63">
        <v>13</v>
      </c>
      <c r="H20" s="64">
        <v>-136763</v>
      </c>
      <c r="I20" s="64">
        <v>-3478795</v>
      </c>
    </row>
    <row r="21" spans="1:9" ht="12.75" customHeight="1" x14ac:dyDescent="0.2">
      <c r="A21" s="245" t="s">
        <v>182</v>
      </c>
      <c r="B21" s="245"/>
      <c r="C21" s="245"/>
      <c r="D21" s="245"/>
      <c r="E21" s="245"/>
      <c r="F21" s="245"/>
      <c r="G21" s="63">
        <v>14</v>
      </c>
      <c r="H21" s="64">
        <v>380816</v>
      </c>
      <c r="I21" s="64">
        <v>-80803</v>
      </c>
    </row>
    <row r="22" spans="1:9" ht="12.75" customHeight="1" x14ac:dyDescent="0.2">
      <c r="A22" s="245" t="s">
        <v>183</v>
      </c>
      <c r="B22" s="245"/>
      <c r="C22" s="245"/>
      <c r="D22" s="245"/>
      <c r="E22" s="245"/>
      <c r="F22" s="245"/>
      <c r="G22" s="63">
        <v>15</v>
      </c>
      <c r="H22" s="64">
        <v>69185</v>
      </c>
      <c r="I22" s="64">
        <v>-276771</v>
      </c>
    </row>
    <row r="23" spans="1:9" ht="12.75" customHeight="1" x14ac:dyDescent="0.2">
      <c r="A23" s="245" t="s">
        <v>184</v>
      </c>
      <c r="B23" s="245"/>
      <c r="C23" s="245"/>
      <c r="D23" s="245"/>
      <c r="E23" s="245"/>
      <c r="F23" s="245"/>
      <c r="G23" s="63">
        <v>16</v>
      </c>
      <c r="H23" s="64">
        <v>387836</v>
      </c>
      <c r="I23" s="64">
        <v>774892</v>
      </c>
    </row>
    <row r="24" spans="1:9" ht="12.75" customHeight="1" x14ac:dyDescent="0.2">
      <c r="A24" s="262" t="s">
        <v>185</v>
      </c>
      <c r="B24" s="262"/>
      <c r="C24" s="262"/>
      <c r="D24" s="262"/>
      <c r="E24" s="262"/>
      <c r="F24" s="262"/>
      <c r="G24" s="65">
        <v>17</v>
      </c>
      <c r="H24" s="66">
        <f>H18+H19</f>
        <v>-1944381</v>
      </c>
      <c r="I24" s="66">
        <f>I18+I19</f>
        <v>-5777632</v>
      </c>
    </row>
    <row r="25" spans="1:9" ht="12.75" customHeight="1" x14ac:dyDescent="0.2">
      <c r="A25" s="211" t="s">
        <v>186</v>
      </c>
      <c r="B25" s="211"/>
      <c r="C25" s="211"/>
      <c r="D25" s="211"/>
      <c r="E25" s="211"/>
      <c r="F25" s="211"/>
      <c r="G25" s="63">
        <v>18</v>
      </c>
      <c r="H25" s="64">
        <v>0</v>
      </c>
      <c r="I25" s="64">
        <v>0</v>
      </c>
    </row>
    <row r="26" spans="1:9" ht="12.75" customHeight="1" x14ac:dyDescent="0.2">
      <c r="A26" s="211" t="s">
        <v>187</v>
      </c>
      <c r="B26" s="211"/>
      <c r="C26" s="211"/>
      <c r="D26" s="211"/>
      <c r="E26" s="211"/>
      <c r="F26" s="211"/>
      <c r="G26" s="63">
        <v>19</v>
      </c>
      <c r="H26" s="64">
        <v>0</v>
      </c>
      <c r="I26" s="64">
        <v>0</v>
      </c>
    </row>
    <row r="27" spans="1:9" ht="25.9" customHeight="1" x14ac:dyDescent="0.2">
      <c r="A27" s="263" t="s">
        <v>188</v>
      </c>
      <c r="B27" s="263"/>
      <c r="C27" s="263"/>
      <c r="D27" s="263"/>
      <c r="E27" s="263"/>
      <c r="F27" s="263"/>
      <c r="G27" s="65">
        <v>20</v>
      </c>
      <c r="H27" s="66">
        <f>H24+H25+H26</f>
        <v>-1944381</v>
      </c>
      <c r="I27" s="66">
        <f>I24+I25+I26</f>
        <v>-5777632</v>
      </c>
    </row>
    <row r="28" spans="1:9" x14ac:dyDescent="0.2">
      <c r="A28" s="264" t="s">
        <v>189</v>
      </c>
      <c r="B28" s="264"/>
      <c r="C28" s="264"/>
      <c r="D28" s="264"/>
      <c r="E28" s="264"/>
      <c r="F28" s="264"/>
      <c r="G28" s="264"/>
      <c r="H28" s="264"/>
      <c r="I28" s="264"/>
    </row>
    <row r="29" spans="1:9" ht="30.6" customHeight="1" x14ac:dyDescent="0.2">
      <c r="A29" s="211" t="s">
        <v>190</v>
      </c>
      <c r="B29" s="211"/>
      <c r="C29" s="211"/>
      <c r="D29" s="211"/>
      <c r="E29" s="211"/>
      <c r="F29" s="211"/>
      <c r="G29" s="63">
        <v>21</v>
      </c>
      <c r="H29" s="67">
        <v>0</v>
      </c>
      <c r="I29" s="67">
        <v>0</v>
      </c>
    </row>
    <row r="30" spans="1:9" ht="12.75" customHeight="1" x14ac:dyDescent="0.2">
      <c r="A30" s="211" t="s">
        <v>191</v>
      </c>
      <c r="B30" s="211"/>
      <c r="C30" s="211"/>
      <c r="D30" s="211"/>
      <c r="E30" s="211"/>
      <c r="F30" s="211"/>
      <c r="G30" s="63">
        <v>22</v>
      </c>
      <c r="H30" s="67">
        <v>0</v>
      </c>
      <c r="I30" s="67">
        <v>0</v>
      </c>
    </row>
    <row r="31" spans="1:9" ht="12.75" customHeight="1" x14ac:dyDescent="0.2">
      <c r="A31" s="211" t="s">
        <v>192</v>
      </c>
      <c r="B31" s="211"/>
      <c r="C31" s="211"/>
      <c r="D31" s="211"/>
      <c r="E31" s="211"/>
      <c r="F31" s="211"/>
      <c r="G31" s="63">
        <v>23</v>
      </c>
      <c r="H31" s="67">
        <v>0</v>
      </c>
      <c r="I31" s="67">
        <v>0</v>
      </c>
    </row>
    <row r="32" spans="1:9" ht="12.75" customHeight="1" x14ac:dyDescent="0.2">
      <c r="A32" s="211" t="s">
        <v>193</v>
      </c>
      <c r="B32" s="211"/>
      <c r="C32" s="211"/>
      <c r="D32" s="211"/>
      <c r="E32" s="211"/>
      <c r="F32" s="211"/>
      <c r="G32" s="63">
        <v>24</v>
      </c>
      <c r="H32" s="67">
        <v>0</v>
      </c>
      <c r="I32" s="67">
        <v>0</v>
      </c>
    </row>
    <row r="33" spans="1:9" ht="12.75" customHeight="1" x14ac:dyDescent="0.2">
      <c r="A33" s="211" t="s">
        <v>194</v>
      </c>
      <c r="B33" s="211"/>
      <c r="C33" s="211"/>
      <c r="D33" s="211"/>
      <c r="E33" s="211"/>
      <c r="F33" s="211"/>
      <c r="G33" s="63">
        <v>25</v>
      </c>
      <c r="H33" s="67">
        <v>694176</v>
      </c>
      <c r="I33" s="67">
        <v>1720</v>
      </c>
    </row>
    <row r="34" spans="1:9" ht="12.75" customHeight="1" x14ac:dyDescent="0.2">
      <c r="A34" s="211" t="s">
        <v>195</v>
      </c>
      <c r="B34" s="211"/>
      <c r="C34" s="211"/>
      <c r="D34" s="211"/>
      <c r="E34" s="211"/>
      <c r="F34" s="211"/>
      <c r="G34" s="63">
        <v>26</v>
      </c>
      <c r="H34" s="67">
        <v>2283</v>
      </c>
      <c r="I34" s="67">
        <v>208334</v>
      </c>
    </row>
    <row r="35" spans="1:9" ht="26.45" customHeight="1" x14ac:dyDescent="0.2">
      <c r="A35" s="262" t="s">
        <v>196</v>
      </c>
      <c r="B35" s="262"/>
      <c r="C35" s="262"/>
      <c r="D35" s="262"/>
      <c r="E35" s="262"/>
      <c r="F35" s="262"/>
      <c r="G35" s="65">
        <v>27</v>
      </c>
      <c r="H35" s="68">
        <f>H29+H30+H31+H32+H33+H34</f>
        <v>696459</v>
      </c>
      <c r="I35" s="68">
        <f>I29+I30+I31+I32+I33+I34</f>
        <v>210054</v>
      </c>
    </row>
    <row r="36" spans="1:9" ht="22.9" customHeight="1" x14ac:dyDescent="0.2">
      <c r="A36" s="211" t="s">
        <v>197</v>
      </c>
      <c r="B36" s="211"/>
      <c r="C36" s="211"/>
      <c r="D36" s="211"/>
      <c r="E36" s="211"/>
      <c r="F36" s="211"/>
      <c r="G36" s="63">
        <v>28</v>
      </c>
      <c r="H36" s="67">
        <v>-1260868</v>
      </c>
      <c r="I36" s="67">
        <v>-1364758</v>
      </c>
    </row>
    <row r="37" spans="1:9" ht="12.75" customHeight="1" x14ac:dyDescent="0.2">
      <c r="A37" s="211" t="s">
        <v>198</v>
      </c>
      <c r="B37" s="211"/>
      <c r="C37" s="211"/>
      <c r="D37" s="211"/>
      <c r="E37" s="211"/>
      <c r="F37" s="211"/>
      <c r="G37" s="63">
        <v>29</v>
      </c>
      <c r="H37" s="67">
        <v>0</v>
      </c>
      <c r="I37" s="67">
        <v>0</v>
      </c>
    </row>
    <row r="38" spans="1:9" ht="12.75" customHeight="1" x14ac:dyDescent="0.2">
      <c r="A38" s="211" t="s">
        <v>199</v>
      </c>
      <c r="B38" s="211"/>
      <c r="C38" s="211"/>
      <c r="D38" s="211"/>
      <c r="E38" s="211"/>
      <c r="F38" s="211"/>
      <c r="G38" s="63">
        <v>30</v>
      </c>
      <c r="H38" s="67">
        <v>0</v>
      </c>
      <c r="I38" s="67">
        <v>0</v>
      </c>
    </row>
    <row r="39" spans="1:9" ht="12.75" customHeight="1" x14ac:dyDescent="0.2">
      <c r="A39" s="211" t="s">
        <v>200</v>
      </c>
      <c r="B39" s="211"/>
      <c r="C39" s="211"/>
      <c r="D39" s="211"/>
      <c r="E39" s="211"/>
      <c r="F39" s="211"/>
      <c r="G39" s="63">
        <v>31</v>
      </c>
      <c r="H39" s="67">
        <v>0</v>
      </c>
      <c r="I39" s="67">
        <v>0</v>
      </c>
    </row>
    <row r="40" spans="1:9" ht="12.75" customHeight="1" x14ac:dyDescent="0.2">
      <c r="A40" s="211" t="s">
        <v>201</v>
      </c>
      <c r="B40" s="211"/>
      <c r="C40" s="211"/>
      <c r="D40" s="211"/>
      <c r="E40" s="211"/>
      <c r="F40" s="211"/>
      <c r="G40" s="63">
        <v>32</v>
      </c>
      <c r="H40" s="67">
        <v>0</v>
      </c>
      <c r="I40" s="67">
        <v>0</v>
      </c>
    </row>
    <row r="41" spans="1:9" ht="24" customHeight="1" x14ac:dyDescent="0.2">
      <c r="A41" s="262" t="s">
        <v>202</v>
      </c>
      <c r="B41" s="262"/>
      <c r="C41" s="262"/>
      <c r="D41" s="262"/>
      <c r="E41" s="262"/>
      <c r="F41" s="262"/>
      <c r="G41" s="65">
        <v>33</v>
      </c>
      <c r="H41" s="68">
        <f>H36+H37+H38+H39+H40</f>
        <v>-1260868</v>
      </c>
      <c r="I41" s="68">
        <f>I36+I37+I38+I39+I40</f>
        <v>-1364758</v>
      </c>
    </row>
    <row r="42" spans="1:9" ht="29.45" customHeight="1" x14ac:dyDescent="0.2">
      <c r="A42" s="263" t="s">
        <v>203</v>
      </c>
      <c r="B42" s="263"/>
      <c r="C42" s="263"/>
      <c r="D42" s="263"/>
      <c r="E42" s="263"/>
      <c r="F42" s="263"/>
      <c r="G42" s="65">
        <v>34</v>
      </c>
      <c r="H42" s="68">
        <f>H35+H41</f>
        <v>-564409</v>
      </c>
      <c r="I42" s="68">
        <f>I35+I41</f>
        <v>-1154704</v>
      </c>
    </row>
    <row r="43" spans="1:9" x14ac:dyDescent="0.2">
      <c r="A43" s="264" t="s">
        <v>204</v>
      </c>
      <c r="B43" s="264"/>
      <c r="C43" s="264"/>
      <c r="D43" s="264"/>
      <c r="E43" s="264"/>
      <c r="F43" s="264"/>
      <c r="G43" s="264"/>
      <c r="H43" s="264"/>
      <c r="I43" s="264"/>
    </row>
    <row r="44" spans="1:9" ht="12.75" customHeight="1" x14ac:dyDescent="0.2">
      <c r="A44" s="211" t="s">
        <v>205</v>
      </c>
      <c r="B44" s="211"/>
      <c r="C44" s="211"/>
      <c r="D44" s="211"/>
      <c r="E44" s="211"/>
      <c r="F44" s="211"/>
      <c r="G44" s="63">
        <v>35</v>
      </c>
      <c r="H44" s="67">
        <v>0</v>
      </c>
      <c r="I44" s="67">
        <v>0</v>
      </c>
    </row>
    <row r="45" spans="1:9" ht="25.15" customHeight="1" x14ac:dyDescent="0.2">
      <c r="A45" s="211" t="s">
        <v>206</v>
      </c>
      <c r="B45" s="211"/>
      <c r="C45" s="211"/>
      <c r="D45" s="211"/>
      <c r="E45" s="211"/>
      <c r="F45" s="211"/>
      <c r="G45" s="63">
        <v>36</v>
      </c>
      <c r="H45" s="67">
        <v>0</v>
      </c>
      <c r="I45" s="67">
        <v>0</v>
      </c>
    </row>
    <row r="46" spans="1:9" ht="12.75" customHeight="1" x14ac:dyDescent="0.2">
      <c r="A46" s="211" t="s">
        <v>207</v>
      </c>
      <c r="B46" s="211"/>
      <c r="C46" s="211"/>
      <c r="D46" s="211"/>
      <c r="E46" s="211"/>
      <c r="F46" s="211"/>
      <c r="G46" s="63">
        <v>37</v>
      </c>
      <c r="H46" s="67">
        <v>0</v>
      </c>
      <c r="I46" s="67">
        <v>0</v>
      </c>
    </row>
    <row r="47" spans="1:9" ht="12.75" customHeight="1" x14ac:dyDescent="0.2">
      <c r="A47" s="211" t="s">
        <v>208</v>
      </c>
      <c r="B47" s="211"/>
      <c r="C47" s="211"/>
      <c r="D47" s="211"/>
      <c r="E47" s="211"/>
      <c r="F47" s="211"/>
      <c r="G47" s="63">
        <v>38</v>
      </c>
      <c r="H47" s="67">
        <v>9684349</v>
      </c>
      <c r="I47" s="67">
        <v>22469121</v>
      </c>
    </row>
    <row r="48" spans="1:9" ht="22.15" customHeight="1" x14ac:dyDescent="0.2">
      <c r="A48" s="262" t="s">
        <v>209</v>
      </c>
      <c r="B48" s="262"/>
      <c r="C48" s="262"/>
      <c r="D48" s="262"/>
      <c r="E48" s="262"/>
      <c r="F48" s="262"/>
      <c r="G48" s="65">
        <v>39</v>
      </c>
      <c r="H48" s="68">
        <f>H44+H45+H46+H47</f>
        <v>9684349</v>
      </c>
      <c r="I48" s="68">
        <f>I44+I45+I46+I47</f>
        <v>22469121</v>
      </c>
    </row>
    <row r="49" spans="1:9" ht="24.6" customHeight="1" x14ac:dyDescent="0.2">
      <c r="A49" s="211" t="s">
        <v>305</v>
      </c>
      <c r="B49" s="211"/>
      <c r="C49" s="211"/>
      <c r="D49" s="211"/>
      <c r="E49" s="211"/>
      <c r="F49" s="211"/>
      <c r="G49" s="63">
        <v>40</v>
      </c>
      <c r="H49" s="67">
        <v>0</v>
      </c>
      <c r="I49" s="67">
        <v>-208334</v>
      </c>
    </row>
    <row r="50" spans="1:9" ht="12.75" customHeight="1" x14ac:dyDescent="0.2">
      <c r="A50" s="211" t="s">
        <v>210</v>
      </c>
      <c r="B50" s="211"/>
      <c r="C50" s="211"/>
      <c r="D50" s="211"/>
      <c r="E50" s="211"/>
      <c r="F50" s="211"/>
      <c r="G50" s="63">
        <v>41</v>
      </c>
      <c r="H50" s="67">
        <v>0</v>
      </c>
      <c r="I50" s="67">
        <v>0</v>
      </c>
    </row>
    <row r="51" spans="1:9" ht="12.75" customHeight="1" x14ac:dyDescent="0.2">
      <c r="A51" s="211" t="s">
        <v>211</v>
      </c>
      <c r="B51" s="211"/>
      <c r="C51" s="211"/>
      <c r="D51" s="211"/>
      <c r="E51" s="211"/>
      <c r="F51" s="211"/>
      <c r="G51" s="63">
        <v>42</v>
      </c>
      <c r="H51" s="67">
        <v>0</v>
      </c>
      <c r="I51" s="67">
        <v>0</v>
      </c>
    </row>
    <row r="52" spans="1:9" ht="22.9" customHeight="1" x14ac:dyDescent="0.2">
      <c r="A52" s="211" t="s">
        <v>212</v>
      </c>
      <c r="B52" s="211"/>
      <c r="C52" s="211"/>
      <c r="D52" s="211"/>
      <c r="E52" s="211"/>
      <c r="F52" s="211"/>
      <c r="G52" s="63">
        <v>43</v>
      </c>
      <c r="H52" s="67">
        <v>0</v>
      </c>
      <c r="I52" s="67">
        <v>0</v>
      </c>
    </row>
    <row r="53" spans="1:9" ht="12.75" customHeight="1" x14ac:dyDescent="0.2">
      <c r="A53" s="211" t="s">
        <v>213</v>
      </c>
      <c r="B53" s="211"/>
      <c r="C53" s="211"/>
      <c r="D53" s="211"/>
      <c r="E53" s="211"/>
      <c r="F53" s="211"/>
      <c r="G53" s="63">
        <v>44</v>
      </c>
      <c r="H53" s="67">
        <v>-141793</v>
      </c>
      <c r="I53" s="67">
        <v>0</v>
      </c>
    </row>
    <row r="54" spans="1:9" ht="30.6" customHeight="1" x14ac:dyDescent="0.2">
      <c r="A54" s="262" t="s">
        <v>214</v>
      </c>
      <c r="B54" s="262"/>
      <c r="C54" s="262"/>
      <c r="D54" s="262"/>
      <c r="E54" s="262"/>
      <c r="F54" s="262"/>
      <c r="G54" s="65">
        <v>45</v>
      </c>
      <c r="H54" s="68">
        <f>H49+H50+H51+H52+H53</f>
        <v>-141793</v>
      </c>
      <c r="I54" s="68">
        <f>I49+I50+I51+I52+I53</f>
        <v>-208334</v>
      </c>
    </row>
    <row r="55" spans="1:9" ht="29.45" customHeight="1" x14ac:dyDescent="0.2">
      <c r="A55" s="263" t="s">
        <v>215</v>
      </c>
      <c r="B55" s="263"/>
      <c r="C55" s="263"/>
      <c r="D55" s="263"/>
      <c r="E55" s="263"/>
      <c r="F55" s="263"/>
      <c r="G55" s="65">
        <v>46</v>
      </c>
      <c r="H55" s="68">
        <f>H48+H54</f>
        <v>9542556</v>
      </c>
      <c r="I55" s="68">
        <f>I48+I54</f>
        <v>22260787</v>
      </c>
    </row>
    <row r="56" spans="1:9" x14ac:dyDescent="0.2">
      <c r="A56" s="211" t="s">
        <v>216</v>
      </c>
      <c r="B56" s="211"/>
      <c r="C56" s="211"/>
      <c r="D56" s="211"/>
      <c r="E56" s="211"/>
      <c r="F56" s="211"/>
      <c r="G56" s="63">
        <v>47</v>
      </c>
      <c r="H56" s="67">
        <v>0</v>
      </c>
      <c r="I56" s="67">
        <v>0</v>
      </c>
    </row>
    <row r="57" spans="1:9" ht="26.45" customHeight="1" x14ac:dyDescent="0.2">
      <c r="A57" s="263" t="s">
        <v>217</v>
      </c>
      <c r="B57" s="263"/>
      <c r="C57" s="263"/>
      <c r="D57" s="263"/>
      <c r="E57" s="263"/>
      <c r="F57" s="263"/>
      <c r="G57" s="65">
        <v>48</v>
      </c>
      <c r="H57" s="68">
        <f>H27+H42+H55+H56</f>
        <v>7033766</v>
      </c>
      <c r="I57" s="68">
        <f>I27+I42+I55+I56</f>
        <v>15328451</v>
      </c>
    </row>
    <row r="58" spans="1:9" x14ac:dyDescent="0.2">
      <c r="A58" s="265" t="s">
        <v>218</v>
      </c>
      <c r="B58" s="265"/>
      <c r="C58" s="265"/>
      <c r="D58" s="265"/>
      <c r="E58" s="265"/>
      <c r="F58" s="265"/>
      <c r="G58" s="63">
        <v>49</v>
      </c>
      <c r="H58" s="67">
        <v>38398349</v>
      </c>
      <c r="I58" s="67">
        <v>22117002</v>
      </c>
    </row>
    <row r="59" spans="1:9" ht="31.15" customHeight="1" x14ac:dyDescent="0.2">
      <c r="A59" s="263" t="s">
        <v>219</v>
      </c>
      <c r="B59" s="263"/>
      <c r="C59" s="263"/>
      <c r="D59" s="263"/>
      <c r="E59" s="263"/>
      <c r="F59" s="263"/>
      <c r="G59" s="65">
        <v>50</v>
      </c>
      <c r="H59" s="68">
        <f>H57+H58</f>
        <v>45432115</v>
      </c>
      <c r="I59" s="68">
        <f>I57+I58</f>
        <v>37445453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7" t="s">
        <v>220</v>
      </c>
      <c r="B1" s="268"/>
      <c r="C1" s="268"/>
      <c r="D1" s="268"/>
      <c r="E1" s="268"/>
      <c r="F1" s="268"/>
      <c r="G1" s="268"/>
      <c r="H1" s="268"/>
      <c r="I1" s="268"/>
    </row>
    <row r="2" spans="1:9" ht="12.75" customHeight="1" x14ac:dyDescent="0.2">
      <c r="A2" s="269" t="s">
        <v>328</v>
      </c>
      <c r="B2" s="221"/>
      <c r="C2" s="221"/>
      <c r="D2" s="221"/>
      <c r="E2" s="221"/>
      <c r="F2" s="221"/>
      <c r="G2" s="221"/>
      <c r="H2" s="221"/>
      <c r="I2" s="221"/>
    </row>
    <row r="3" spans="1:9" x14ac:dyDescent="0.2">
      <c r="A3" s="277" t="s">
        <v>448</v>
      </c>
      <c r="B3" s="278"/>
      <c r="C3" s="278"/>
      <c r="D3" s="278"/>
      <c r="E3" s="278"/>
      <c r="F3" s="278"/>
      <c r="G3" s="278"/>
      <c r="H3" s="278"/>
      <c r="I3" s="278"/>
    </row>
    <row r="4" spans="1:9" x14ac:dyDescent="0.2">
      <c r="A4" s="270" t="s">
        <v>329</v>
      </c>
      <c r="B4" s="224"/>
      <c r="C4" s="224"/>
      <c r="D4" s="224"/>
      <c r="E4" s="224"/>
      <c r="F4" s="224"/>
      <c r="G4" s="224"/>
      <c r="H4" s="224"/>
      <c r="I4" s="225"/>
    </row>
    <row r="5" spans="1:9" ht="24" thickBot="1" x14ac:dyDescent="0.25">
      <c r="A5" s="292" t="s">
        <v>2</v>
      </c>
      <c r="B5" s="293"/>
      <c r="C5" s="293"/>
      <c r="D5" s="293"/>
      <c r="E5" s="293"/>
      <c r="F5" s="294"/>
      <c r="G5" s="14" t="s">
        <v>103</v>
      </c>
      <c r="H5" s="20" t="s">
        <v>301</v>
      </c>
      <c r="I5" s="20" t="s">
        <v>279</v>
      </c>
    </row>
    <row r="6" spans="1:9" x14ac:dyDescent="0.2">
      <c r="A6" s="283">
        <v>1</v>
      </c>
      <c r="B6" s="284"/>
      <c r="C6" s="284"/>
      <c r="D6" s="284"/>
      <c r="E6" s="284"/>
      <c r="F6" s="285"/>
      <c r="G6" s="15">
        <v>2</v>
      </c>
      <c r="H6" s="21" t="s">
        <v>167</v>
      </c>
      <c r="I6" s="21" t="s">
        <v>168</v>
      </c>
    </row>
    <row r="7" spans="1:9" x14ac:dyDescent="0.2">
      <c r="A7" s="288" t="s">
        <v>169</v>
      </c>
      <c r="B7" s="289"/>
      <c r="C7" s="289"/>
      <c r="D7" s="289"/>
      <c r="E7" s="289"/>
      <c r="F7" s="289"/>
      <c r="G7" s="289"/>
      <c r="H7" s="289"/>
      <c r="I7" s="290"/>
    </row>
    <row r="8" spans="1:9" x14ac:dyDescent="0.2">
      <c r="A8" s="291" t="s">
        <v>221</v>
      </c>
      <c r="B8" s="291"/>
      <c r="C8" s="291"/>
      <c r="D8" s="291"/>
      <c r="E8" s="291"/>
      <c r="F8" s="291"/>
      <c r="G8" s="16">
        <v>1</v>
      </c>
      <c r="H8" s="23">
        <v>0</v>
      </c>
      <c r="I8" s="23">
        <v>0</v>
      </c>
    </row>
    <row r="9" spans="1:9" x14ac:dyDescent="0.2">
      <c r="A9" s="275" t="s">
        <v>222</v>
      </c>
      <c r="B9" s="275"/>
      <c r="C9" s="275"/>
      <c r="D9" s="275"/>
      <c r="E9" s="275"/>
      <c r="F9" s="275"/>
      <c r="G9" s="17">
        <v>2</v>
      </c>
      <c r="H9" s="24">
        <v>0</v>
      </c>
      <c r="I9" s="24">
        <v>0</v>
      </c>
    </row>
    <row r="10" spans="1:9" x14ac:dyDescent="0.2">
      <c r="A10" s="275" t="s">
        <v>223</v>
      </c>
      <c r="B10" s="275"/>
      <c r="C10" s="275"/>
      <c r="D10" s="275"/>
      <c r="E10" s="275"/>
      <c r="F10" s="275"/>
      <c r="G10" s="17">
        <v>3</v>
      </c>
      <c r="H10" s="24">
        <v>0</v>
      </c>
      <c r="I10" s="24">
        <v>0</v>
      </c>
    </row>
    <row r="11" spans="1:9" x14ac:dyDescent="0.2">
      <c r="A11" s="275" t="s">
        <v>224</v>
      </c>
      <c r="B11" s="275"/>
      <c r="C11" s="275"/>
      <c r="D11" s="275"/>
      <c r="E11" s="275"/>
      <c r="F11" s="275"/>
      <c r="G11" s="17">
        <v>4</v>
      </c>
      <c r="H11" s="24">
        <v>0</v>
      </c>
      <c r="I11" s="24">
        <v>0</v>
      </c>
    </row>
    <row r="12" spans="1:9" x14ac:dyDescent="0.2">
      <c r="A12" s="275" t="s">
        <v>395</v>
      </c>
      <c r="B12" s="275"/>
      <c r="C12" s="275"/>
      <c r="D12" s="275"/>
      <c r="E12" s="275"/>
      <c r="F12" s="275"/>
      <c r="G12" s="17">
        <v>5</v>
      </c>
      <c r="H12" s="24">
        <v>0</v>
      </c>
      <c r="I12" s="24">
        <v>0</v>
      </c>
    </row>
    <row r="13" spans="1:9" x14ac:dyDescent="0.2">
      <c r="A13" s="276" t="s">
        <v>396</v>
      </c>
      <c r="B13" s="276"/>
      <c r="C13" s="276"/>
      <c r="D13" s="276"/>
      <c r="E13" s="276"/>
      <c r="F13" s="276"/>
      <c r="G13" s="53">
        <v>6</v>
      </c>
      <c r="H13" s="56">
        <f>SUM(H8:H12)</f>
        <v>0</v>
      </c>
      <c r="I13" s="56">
        <f>SUM(I8:I12)</f>
        <v>0</v>
      </c>
    </row>
    <row r="14" spans="1:9" ht="12.75" customHeight="1" x14ac:dyDescent="0.2">
      <c r="A14" s="275" t="s">
        <v>397</v>
      </c>
      <c r="B14" s="275"/>
      <c r="C14" s="275"/>
      <c r="D14" s="275"/>
      <c r="E14" s="275"/>
      <c r="F14" s="275"/>
      <c r="G14" s="17">
        <v>7</v>
      </c>
      <c r="H14" s="24">
        <v>0</v>
      </c>
      <c r="I14" s="24">
        <v>0</v>
      </c>
    </row>
    <row r="15" spans="1:9" ht="12.75" customHeight="1" x14ac:dyDescent="0.2">
      <c r="A15" s="275" t="s">
        <v>398</v>
      </c>
      <c r="B15" s="275"/>
      <c r="C15" s="275"/>
      <c r="D15" s="275"/>
      <c r="E15" s="275"/>
      <c r="F15" s="275"/>
      <c r="G15" s="17">
        <v>8</v>
      </c>
      <c r="H15" s="24">
        <v>0</v>
      </c>
      <c r="I15" s="24">
        <v>0</v>
      </c>
    </row>
    <row r="16" spans="1:9" ht="12.75" customHeight="1" x14ac:dyDescent="0.2">
      <c r="A16" s="275" t="s">
        <v>399</v>
      </c>
      <c r="B16" s="275"/>
      <c r="C16" s="275"/>
      <c r="D16" s="275"/>
      <c r="E16" s="275"/>
      <c r="F16" s="275"/>
      <c r="G16" s="17">
        <v>9</v>
      </c>
      <c r="H16" s="24">
        <v>0</v>
      </c>
      <c r="I16" s="24">
        <v>0</v>
      </c>
    </row>
    <row r="17" spans="1:9" ht="12.75" customHeight="1" x14ac:dyDescent="0.2">
      <c r="A17" s="275" t="s">
        <v>400</v>
      </c>
      <c r="B17" s="275"/>
      <c r="C17" s="275"/>
      <c r="D17" s="275"/>
      <c r="E17" s="275"/>
      <c r="F17" s="275"/>
      <c r="G17" s="17">
        <v>10</v>
      </c>
      <c r="H17" s="24">
        <v>0</v>
      </c>
      <c r="I17" s="24">
        <v>0</v>
      </c>
    </row>
    <row r="18" spans="1:9" ht="12.75" customHeight="1" x14ac:dyDescent="0.2">
      <c r="A18" s="275" t="s">
        <v>401</v>
      </c>
      <c r="B18" s="275"/>
      <c r="C18" s="275"/>
      <c r="D18" s="275"/>
      <c r="E18" s="275"/>
      <c r="F18" s="275"/>
      <c r="G18" s="17">
        <v>11</v>
      </c>
      <c r="H18" s="24">
        <v>0</v>
      </c>
      <c r="I18" s="24">
        <v>0</v>
      </c>
    </row>
    <row r="19" spans="1:9" ht="12.75" customHeight="1" x14ac:dyDescent="0.2">
      <c r="A19" s="275" t="s">
        <v>402</v>
      </c>
      <c r="B19" s="275"/>
      <c r="C19" s="275"/>
      <c r="D19" s="275"/>
      <c r="E19" s="275"/>
      <c r="F19" s="275"/>
      <c r="G19" s="17">
        <v>12</v>
      </c>
      <c r="H19" s="24">
        <v>0</v>
      </c>
      <c r="I19" s="24">
        <v>0</v>
      </c>
    </row>
    <row r="20" spans="1:9" ht="26.25" customHeight="1" x14ac:dyDescent="0.2">
      <c r="A20" s="276" t="s">
        <v>403</v>
      </c>
      <c r="B20" s="276"/>
      <c r="C20" s="276"/>
      <c r="D20" s="276"/>
      <c r="E20" s="276"/>
      <c r="F20" s="276"/>
      <c r="G20" s="53">
        <v>13</v>
      </c>
      <c r="H20" s="56">
        <f>SUM(H14:H19)</f>
        <v>0</v>
      </c>
      <c r="I20" s="56">
        <f>SUM(I14:I19)</f>
        <v>0</v>
      </c>
    </row>
    <row r="21" spans="1:9" ht="27.6" customHeight="1" x14ac:dyDescent="0.2">
      <c r="A21" s="287" t="s">
        <v>404</v>
      </c>
      <c r="B21" s="287"/>
      <c r="C21" s="287"/>
      <c r="D21" s="287"/>
      <c r="E21" s="287"/>
      <c r="F21" s="287"/>
      <c r="G21" s="54">
        <v>14</v>
      </c>
      <c r="H21" s="25">
        <f>H13+H20</f>
        <v>0</v>
      </c>
      <c r="I21" s="25">
        <f>I13+I20</f>
        <v>0</v>
      </c>
    </row>
    <row r="22" spans="1:9" x14ac:dyDescent="0.2">
      <c r="A22" s="288" t="s">
        <v>189</v>
      </c>
      <c r="B22" s="289"/>
      <c r="C22" s="289"/>
      <c r="D22" s="289"/>
      <c r="E22" s="289"/>
      <c r="F22" s="289"/>
      <c r="G22" s="289"/>
      <c r="H22" s="289"/>
      <c r="I22" s="290"/>
    </row>
    <row r="23" spans="1:9" ht="26.45" customHeight="1" x14ac:dyDescent="0.2">
      <c r="A23" s="291" t="s">
        <v>225</v>
      </c>
      <c r="B23" s="291"/>
      <c r="C23" s="291"/>
      <c r="D23" s="291"/>
      <c r="E23" s="291"/>
      <c r="F23" s="291"/>
      <c r="G23" s="16">
        <v>15</v>
      </c>
      <c r="H23" s="23">
        <v>0</v>
      </c>
      <c r="I23" s="23">
        <v>0</v>
      </c>
    </row>
    <row r="24" spans="1:9" ht="12.75" customHeight="1" x14ac:dyDescent="0.2">
      <c r="A24" s="275" t="s">
        <v>226</v>
      </c>
      <c r="B24" s="275"/>
      <c r="C24" s="275"/>
      <c r="D24" s="275"/>
      <c r="E24" s="275"/>
      <c r="F24" s="275"/>
      <c r="G24" s="16">
        <v>16</v>
      </c>
      <c r="H24" s="24">
        <v>0</v>
      </c>
      <c r="I24" s="24">
        <v>0</v>
      </c>
    </row>
    <row r="25" spans="1:9" ht="12.75" customHeight="1" x14ac:dyDescent="0.2">
      <c r="A25" s="275" t="s">
        <v>227</v>
      </c>
      <c r="B25" s="275"/>
      <c r="C25" s="275"/>
      <c r="D25" s="275"/>
      <c r="E25" s="275"/>
      <c r="F25" s="275"/>
      <c r="G25" s="16">
        <v>17</v>
      </c>
      <c r="H25" s="24">
        <v>0</v>
      </c>
      <c r="I25" s="24">
        <v>0</v>
      </c>
    </row>
    <row r="26" spans="1:9" ht="12.75" customHeight="1" x14ac:dyDescent="0.2">
      <c r="A26" s="275" t="s">
        <v>228</v>
      </c>
      <c r="B26" s="275"/>
      <c r="C26" s="275"/>
      <c r="D26" s="275"/>
      <c r="E26" s="275"/>
      <c r="F26" s="275"/>
      <c r="G26" s="16">
        <v>18</v>
      </c>
      <c r="H26" s="24">
        <v>0</v>
      </c>
      <c r="I26" s="24">
        <v>0</v>
      </c>
    </row>
    <row r="27" spans="1:9" ht="12.75" customHeight="1" x14ac:dyDescent="0.2">
      <c r="A27" s="275" t="s">
        <v>229</v>
      </c>
      <c r="B27" s="275"/>
      <c r="C27" s="275"/>
      <c r="D27" s="275"/>
      <c r="E27" s="275"/>
      <c r="F27" s="275"/>
      <c r="G27" s="16">
        <v>19</v>
      </c>
      <c r="H27" s="24">
        <v>0</v>
      </c>
      <c r="I27" s="24">
        <v>0</v>
      </c>
    </row>
    <row r="28" spans="1:9" ht="12.75" customHeight="1" x14ac:dyDescent="0.2">
      <c r="A28" s="275" t="s">
        <v>230</v>
      </c>
      <c r="B28" s="275"/>
      <c r="C28" s="275"/>
      <c r="D28" s="275"/>
      <c r="E28" s="275"/>
      <c r="F28" s="275"/>
      <c r="G28" s="16">
        <v>20</v>
      </c>
      <c r="H28" s="24">
        <v>0</v>
      </c>
      <c r="I28" s="24">
        <v>0</v>
      </c>
    </row>
    <row r="29" spans="1:9" ht="24" customHeight="1" x14ac:dyDescent="0.2">
      <c r="A29" s="281" t="s">
        <v>405</v>
      </c>
      <c r="B29" s="281"/>
      <c r="C29" s="281"/>
      <c r="D29" s="281"/>
      <c r="E29" s="281"/>
      <c r="F29" s="281"/>
      <c r="G29" s="53">
        <v>21</v>
      </c>
      <c r="H29" s="57">
        <f>SUM(H23:H28)</f>
        <v>0</v>
      </c>
      <c r="I29" s="57">
        <f>SUM(I23:I28)</f>
        <v>0</v>
      </c>
    </row>
    <row r="30" spans="1:9" ht="27" customHeight="1" x14ac:dyDescent="0.2">
      <c r="A30" s="275" t="s">
        <v>231</v>
      </c>
      <c r="B30" s="275"/>
      <c r="C30" s="275"/>
      <c r="D30" s="275"/>
      <c r="E30" s="275"/>
      <c r="F30" s="275"/>
      <c r="G30" s="17">
        <v>22</v>
      </c>
      <c r="H30" s="24">
        <v>0</v>
      </c>
      <c r="I30" s="24">
        <v>0</v>
      </c>
    </row>
    <row r="31" spans="1:9" ht="12.75" customHeight="1" x14ac:dyDescent="0.2">
      <c r="A31" s="275" t="s">
        <v>232</v>
      </c>
      <c r="B31" s="275"/>
      <c r="C31" s="275"/>
      <c r="D31" s="275"/>
      <c r="E31" s="275"/>
      <c r="F31" s="275"/>
      <c r="G31" s="17">
        <v>23</v>
      </c>
      <c r="H31" s="24">
        <v>0</v>
      </c>
      <c r="I31" s="24">
        <v>0</v>
      </c>
    </row>
    <row r="32" spans="1:9" ht="12.75" customHeight="1" x14ac:dyDescent="0.2">
      <c r="A32" s="275" t="s">
        <v>406</v>
      </c>
      <c r="B32" s="275"/>
      <c r="C32" s="275"/>
      <c r="D32" s="275"/>
      <c r="E32" s="275"/>
      <c r="F32" s="275"/>
      <c r="G32" s="17">
        <v>24</v>
      </c>
      <c r="H32" s="24">
        <v>0</v>
      </c>
      <c r="I32" s="24">
        <v>0</v>
      </c>
    </row>
    <row r="33" spans="1:9" ht="12.75" customHeight="1" x14ac:dyDescent="0.2">
      <c r="A33" s="275" t="s">
        <v>233</v>
      </c>
      <c r="B33" s="275"/>
      <c r="C33" s="275"/>
      <c r="D33" s="275"/>
      <c r="E33" s="275"/>
      <c r="F33" s="275"/>
      <c r="G33" s="17">
        <v>25</v>
      </c>
      <c r="H33" s="24">
        <v>0</v>
      </c>
      <c r="I33" s="24">
        <v>0</v>
      </c>
    </row>
    <row r="34" spans="1:9" ht="12.75" customHeight="1" x14ac:dyDescent="0.2">
      <c r="A34" s="275" t="s">
        <v>234</v>
      </c>
      <c r="B34" s="275"/>
      <c r="C34" s="275"/>
      <c r="D34" s="275"/>
      <c r="E34" s="275"/>
      <c r="F34" s="275"/>
      <c r="G34" s="17">
        <v>26</v>
      </c>
      <c r="H34" s="24">
        <v>0</v>
      </c>
      <c r="I34" s="24">
        <v>0</v>
      </c>
    </row>
    <row r="35" spans="1:9" ht="25.9" customHeight="1" x14ac:dyDescent="0.2">
      <c r="A35" s="281" t="s">
        <v>407</v>
      </c>
      <c r="B35" s="281"/>
      <c r="C35" s="281"/>
      <c r="D35" s="281"/>
      <c r="E35" s="281"/>
      <c r="F35" s="281"/>
      <c r="G35" s="53">
        <v>27</v>
      </c>
      <c r="H35" s="57">
        <f>SUM(H30:H34)</f>
        <v>0</v>
      </c>
      <c r="I35" s="57">
        <f>SUM(I30:I34)</f>
        <v>0</v>
      </c>
    </row>
    <row r="36" spans="1:9" ht="28.15" customHeight="1" x14ac:dyDescent="0.2">
      <c r="A36" s="287" t="s">
        <v>408</v>
      </c>
      <c r="B36" s="287"/>
      <c r="C36" s="287"/>
      <c r="D36" s="287"/>
      <c r="E36" s="287"/>
      <c r="F36" s="287"/>
      <c r="G36" s="54">
        <v>28</v>
      </c>
      <c r="H36" s="58">
        <f>H29+H35</f>
        <v>0</v>
      </c>
      <c r="I36" s="58">
        <f>I29+I35</f>
        <v>0</v>
      </c>
    </row>
    <row r="37" spans="1:9" x14ac:dyDescent="0.2">
      <c r="A37" s="288" t="s">
        <v>204</v>
      </c>
      <c r="B37" s="289"/>
      <c r="C37" s="289"/>
      <c r="D37" s="289"/>
      <c r="E37" s="289"/>
      <c r="F37" s="289"/>
      <c r="G37" s="289">
        <v>0</v>
      </c>
      <c r="H37" s="289"/>
      <c r="I37" s="290"/>
    </row>
    <row r="38" spans="1:9" ht="12.75" customHeight="1" x14ac:dyDescent="0.2">
      <c r="A38" s="295" t="s">
        <v>235</v>
      </c>
      <c r="B38" s="295"/>
      <c r="C38" s="295"/>
      <c r="D38" s="295"/>
      <c r="E38" s="295"/>
      <c r="F38" s="295"/>
      <c r="G38" s="16">
        <v>29</v>
      </c>
      <c r="H38" s="23">
        <v>0</v>
      </c>
      <c r="I38" s="23">
        <v>0</v>
      </c>
    </row>
    <row r="39" spans="1:9" ht="25.15" customHeight="1" x14ac:dyDescent="0.2">
      <c r="A39" s="280" t="s">
        <v>236</v>
      </c>
      <c r="B39" s="280"/>
      <c r="C39" s="280"/>
      <c r="D39" s="280"/>
      <c r="E39" s="280"/>
      <c r="F39" s="280"/>
      <c r="G39" s="17">
        <v>30</v>
      </c>
      <c r="H39" s="24">
        <v>0</v>
      </c>
      <c r="I39" s="24">
        <v>0</v>
      </c>
    </row>
    <row r="40" spans="1:9" ht="12.75" customHeight="1" x14ac:dyDescent="0.2">
      <c r="A40" s="280" t="s">
        <v>237</v>
      </c>
      <c r="B40" s="280"/>
      <c r="C40" s="280"/>
      <c r="D40" s="280"/>
      <c r="E40" s="280"/>
      <c r="F40" s="280"/>
      <c r="G40" s="17">
        <v>31</v>
      </c>
      <c r="H40" s="24">
        <v>0</v>
      </c>
      <c r="I40" s="24">
        <v>0</v>
      </c>
    </row>
    <row r="41" spans="1:9" ht="12.75" customHeight="1" x14ac:dyDescent="0.2">
      <c r="A41" s="280" t="s">
        <v>238</v>
      </c>
      <c r="B41" s="280"/>
      <c r="C41" s="280"/>
      <c r="D41" s="280"/>
      <c r="E41" s="280"/>
      <c r="F41" s="280"/>
      <c r="G41" s="17">
        <v>32</v>
      </c>
      <c r="H41" s="24">
        <v>0</v>
      </c>
      <c r="I41" s="24">
        <v>0</v>
      </c>
    </row>
    <row r="42" spans="1:9" ht="25.9" customHeight="1" x14ac:dyDescent="0.2">
      <c r="A42" s="281" t="s">
        <v>409</v>
      </c>
      <c r="B42" s="281"/>
      <c r="C42" s="281"/>
      <c r="D42" s="281"/>
      <c r="E42" s="281"/>
      <c r="F42" s="281"/>
      <c r="G42" s="53">
        <v>33</v>
      </c>
      <c r="H42" s="57">
        <f>H41+H40+H39+H38</f>
        <v>0</v>
      </c>
      <c r="I42" s="57">
        <f>I41+I40+I39+I38</f>
        <v>0</v>
      </c>
    </row>
    <row r="43" spans="1:9" ht="24.6" customHeight="1" x14ac:dyDescent="0.2">
      <c r="A43" s="280" t="s">
        <v>239</v>
      </c>
      <c r="B43" s="280"/>
      <c r="C43" s="280"/>
      <c r="D43" s="280"/>
      <c r="E43" s="280"/>
      <c r="F43" s="280"/>
      <c r="G43" s="17">
        <v>34</v>
      </c>
      <c r="H43" s="24">
        <v>0</v>
      </c>
      <c r="I43" s="24">
        <v>0</v>
      </c>
    </row>
    <row r="44" spans="1:9" ht="12.75" customHeight="1" x14ac:dyDescent="0.2">
      <c r="A44" s="280" t="s">
        <v>240</v>
      </c>
      <c r="B44" s="280"/>
      <c r="C44" s="280"/>
      <c r="D44" s="280"/>
      <c r="E44" s="280"/>
      <c r="F44" s="280"/>
      <c r="G44" s="17">
        <v>35</v>
      </c>
      <c r="H44" s="24">
        <v>0</v>
      </c>
      <c r="I44" s="24">
        <v>0</v>
      </c>
    </row>
    <row r="45" spans="1:9" ht="12.75" customHeight="1" x14ac:dyDescent="0.2">
      <c r="A45" s="280" t="s">
        <v>241</v>
      </c>
      <c r="B45" s="280"/>
      <c r="C45" s="280"/>
      <c r="D45" s="280"/>
      <c r="E45" s="280"/>
      <c r="F45" s="280"/>
      <c r="G45" s="17">
        <v>36</v>
      </c>
      <c r="H45" s="24">
        <v>0</v>
      </c>
      <c r="I45" s="24">
        <v>0</v>
      </c>
    </row>
    <row r="46" spans="1:9" ht="21" customHeight="1" x14ac:dyDescent="0.2">
      <c r="A46" s="280" t="s">
        <v>242</v>
      </c>
      <c r="B46" s="280"/>
      <c r="C46" s="280"/>
      <c r="D46" s="280"/>
      <c r="E46" s="280"/>
      <c r="F46" s="280"/>
      <c r="G46" s="17">
        <v>37</v>
      </c>
      <c r="H46" s="24">
        <v>0</v>
      </c>
      <c r="I46" s="24">
        <v>0</v>
      </c>
    </row>
    <row r="47" spans="1:9" ht="12.75" customHeight="1" x14ac:dyDescent="0.2">
      <c r="A47" s="280" t="s">
        <v>243</v>
      </c>
      <c r="B47" s="280"/>
      <c r="C47" s="280"/>
      <c r="D47" s="280"/>
      <c r="E47" s="280"/>
      <c r="F47" s="280"/>
      <c r="G47" s="17">
        <v>38</v>
      </c>
      <c r="H47" s="24">
        <v>0</v>
      </c>
      <c r="I47" s="24">
        <v>0</v>
      </c>
    </row>
    <row r="48" spans="1:9" ht="22.9" customHeight="1" x14ac:dyDescent="0.2">
      <c r="A48" s="281" t="s">
        <v>410</v>
      </c>
      <c r="B48" s="281"/>
      <c r="C48" s="281"/>
      <c r="D48" s="281"/>
      <c r="E48" s="281"/>
      <c r="F48" s="281"/>
      <c r="G48" s="53">
        <v>39</v>
      </c>
      <c r="H48" s="57">
        <f>H47+H46+H45+H44+H43</f>
        <v>0</v>
      </c>
      <c r="I48" s="57">
        <f>I47+I46+I45+I44+I43</f>
        <v>0</v>
      </c>
    </row>
    <row r="49" spans="1:9" ht="25.9" customHeight="1" x14ac:dyDescent="0.2">
      <c r="A49" s="282" t="s">
        <v>445</v>
      </c>
      <c r="B49" s="282"/>
      <c r="C49" s="282"/>
      <c r="D49" s="282"/>
      <c r="E49" s="282"/>
      <c r="F49" s="282"/>
      <c r="G49" s="53">
        <v>40</v>
      </c>
      <c r="H49" s="57">
        <f>H48+H42</f>
        <v>0</v>
      </c>
      <c r="I49" s="57">
        <f>I48+I42</f>
        <v>0</v>
      </c>
    </row>
    <row r="50" spans="1:9" ht="12.75" customHeight="1" x14ac:dyDescent="0.2">
      <c r="A50" s="275" t="s">
        <v>244</v>
      </c>
      <c r="B50" s="275"/>
      <c r="C50" s="275"/>
      <c r="D50" s="275"/>
      <c r="E50" s="275"/>
      <c r="F50" s="275"/>
      <c r="G50" s="17">
        <v>41</v>
      </c>
      <c r="H50" s="24">
        <v>0</v>
      </c>
      <c r="I50" s="24">
        <v>0</v>
      </c>
    </row>
    <row r="51" spans="1:9" ht="25.9" customHeight="1" x14ac:dyDescent="0.2">
      <c r="A51" s="282" t="s">
        <v>411</v>
      </c>
      <c r="B51" s="282"/>
      <c r="C51" s="282"/>
      <c r="D51" s="282"/>
      <c r="E51" s="282"/>
      <c r="F51" s="282"/>
      <c r="G51" s="53">
        <v>42</v>
      </c>
      <c r="H51" s="57">
        <f>H21+H36+H49+H50</f>
        <v>0</v>
      </c>
      <c r="I51" s="57">
        <f>I21+I36+I49+I50</f>
        <v>0</v>
      </c>
    </row>
    <row r="52" spans="1:9" ht="12.75" customHeight="1" x14ac:dyDescent="0.2">
      <c r="A52" s="286" t="s">
        <v>218</v>
      </c>
      <c r="B52" s="286"/>
      <c r="C52" s="286"/>
      <c r="D52" s="286"/>
      <c r="E52" s="286"/>
      <c r="F52" s="286"/>
      <c r="G52" s="17">
        <v>43</v>
      </c>
      <c r="H52" s="24">
        <v>0</v>
      </c>
      <c r="I52" s="24">
        <v>0</v>
      </c>
    </row>
    <row r="53" spans="1:9" ht="31.9" customHeight="1" x14ac:dyDescent="0.2">
      <c r="A53" s="279" t="s">
        <v>412</v>
      </c>
      <c r="B53" s="279"/>
      <c r="C53" s="279"/>
      <c r="D53" s="279"/>
      <c r="E53" s="279"/>
      <c r="F53" s="27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245</v>
      </c>
      <c r="B1" s="315"/>
      <c r="C1" s="315"/>
      <c r="D1" s="315"/>
      <c r="E1" s="315"/>
      <c r="F1" s="315"/>
      <c r="G1" s="315"/>
      <c r="H1" s="315"/>
      <c r="I1" s="315"/>
      <c r="J1" s="315"/>
      <c r="K1" s="26"/>
    </row>
    <row r="2" spans="1:25" ht="15.75" x14ac:dyDescent="0.2">
      <c r="A2" s="2"/>
      <c r="B2" s="3"/>
      <c r="C2" s="316" t="s">
        <v>246</v>
      </c>
      <c r="D2" s="316"/>
      <c r="E2" s="9">
        <v>44927</v>
      </c>
      <c r="F2" s="4" t="s">
        <v>0</v>
      </c>
      <c r="G2" s="9">
        <v>45016</v>
      </c>
      <c r="H2" s="27"/>
      <c r="I2" s="27"/>
      <c r="J2" s="27"/>
      <c r="K2" s="26"/>
      <c r="X2" s="28" t="s">
        <v>448</v>
      </c>
    </row>
    <row r="3" spans="1:25" ht="13.5" customHeight="1" thickBot="1" x14ac:dyDescent="0.25">
      <c r="A3" s="317" t="s">
        <v>247</v>
      </c>
      <c r="B3" s="318"/>
      <c r="C3" s="318"/>
      <c r="D3" s="318"/>
      <c r="E3" s="318"/>
      <c r="F3" s="318"/>
      <c r="G3" s="321" t="s">
        <v>3</v>
      </c>
      <c r="H3" s="305" t="s">
        <v>248</v>
      </c>
      <c r="I3" s="305"/>
      <c r="J3" s="305"/>
      <c r="K3" s="305"/>
      <c r="L3" s="305"/>
      <c r="M3" s="305"/>
      <c r="N3" s="305"/>
      <c r="O3" s="305"/>
      <c r="P3" s="305"/>
      <c r="Q3" s="305"/>
      <c r="R3" s="305"/>
      <c r="S3" s="305"/>
      <c r="T3" s="305"/>
      <c r="U3" s="305"/>
      <c r="V3" s="305"/>
      <c r="W3" s="305"/>
      <c r="X3" s="305" t="s">
        <v>249</v>
      </c>
      <c r="Y3" s="307" t="s">
        <v>250</v>
      </c>
    </row>
    <row r="4" spans="1:25" ht="90.75" thickBot="1" x14ac:dyDescent="0.25">
      <c r="A4" s="319"/>
      <c r="B4" s="320"/>
      <c r="C4" s="320"/>
      <c r="D4" s="320"/>
      <c r="E4" s="320"/>
      <c r="F4" s="320"/>
      <c r="G4" s="322"/>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6"/>
      <c r="Y4" s="308"/>
    </row>
    <row r="5" spans="1:25" ht="22.5" x14ac:dyDescent="0.2">
      <c r="A5" s="309">
        <v>1</v>
      </c>
      <c r="B5" s="310"/>
      <c r="C5" s="310"/>
      <c r="D5" s="310"/>
      <c r="E5" s="310"/>
      <c r="F5" s="31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
      <c r="A7" s="303" t="s">
        <v>298</v>
      </c>
      <c r="B7" s="303"/>
      <c r="C7" s="303"/>
      <c r="D7" s="303"/>
      <c r="E7" s="303"/>
      <c r="F7" s="303"/>
      <c r="G7" s="6">
        <v>1</v>
      </c>
      <c r="H7" s="33">
        <v>28232594</v>
      </c>
      <c r="I7" s="33">
        <v>5795254</v>
      </c>
      <c r="J7" s="33">
        <v>24777</v>
      </c>
      <c r="K7" s="33">
        <v>47545</v>
      </c>
      <c r="L7" s="33">
        <v>47545</v>
      </c>
      <c r="M7" s="33">
        <v>0</v>
      </c>
      <c r="N7" s="33">
        <v>0</v>
      </c>
      <c r="O7" s="33">
        <v>-271412</v>
      </c>
      <c r="P7" s="33">
        <v>0</v>
      </c>
      <c r="Q7" s="33">
        <v>0</v>
      </c>
      <c r="R7" s="33">
        <v>0</v>
      </c>
      <c r="S7" s="33">
        <v>0</v>
      </c>
      <c r="T7" s="33">
        <v>0</v>
      </c>
      <c r="U7" s="33">
        <v>27612881</v>
      </c>
      <c r="V7" s="33">
        <v>0</v>
      </c>
      <c r="W7" s="34">
        <f>H7+I7+J7+K7-L7+M7+N7+O7+P7+Q7+R7+U7+V7+S7+T7</f>
        <v>61394094</v>
      </c>
      <c r="X7" s="33">
        <v>0</v>
      </c>
      <c r="Y7" s="34">
        <f>W7+X7</f>
        <v>61394094</v>
      </c>
    </row>
    <row r="8" spans="1:25" x14ac:dyDescent="0.2">
      <c r="A8" s="298" t="s">
        <v>265</v>
      </c>
      <c r="B8" s="298"/>
      <c r="C8" s="298"/>
      <c r="D8" s="298"/>
      <c r="E8" s="298"/>
      <c r="F8" s="29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8" t="s">
        <v>266</v>
      </c>
      <c r="B9" s="298"/>
      <c r="C9" s="298"/>
      <c r="D9" s="298"/>
      <c r="E9" s="298"/>
      <c r="F9" s="29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4" t="s">
        <v>299</v>
      </c>
      <c r="B10" s="304"/>
      <c r="C10" s="304"/>
      <c r="D10" s="304"/>
      <c r="E10" s="304"/>
      <c r="F10" s="304"/>
      <c r="G10" s="7">
        <v>4</v>
      </c>
      <c r="H10" s="34">
        <f>H7+H8+H9</f>
        <v>28232594</v>
      </c>
      <c r="I10" s="34">
        <f t="shared" ref="I10:Y10" si="2">I7+I8+I9</f>
        <v>5795254</v>
      </c>
      <c r="J10" s="34">
        <f t="shared" si="2"/>
        <v>24777</v>
      </c>
      <c r="K10" s="34">
        <f>K7+K8+K9</f>
        <v>47545</v>
      </c>
      <c r="L10" s="34">
        <f t="shared" si="2"/>
        <v>47545</v>
      </c>
      <c r="M10" s="34">
        <f t="shared" si="2"/>
        <v>0</v>
      </c>
      <c r="N10" s="34">
        <f t="shared" si="2"/>
        <v>0</v>
      </c>
      <c r="O10" s="34">
        <f t="shared" si="2"/>
        <v>-271412</v>
      </c>
      <c r="P10" s="34">
        <f t="shared" si="2"/>
        <v>0</v>
      </c>
      <c r="Q10" s="34">
        <f t="shared" si="2"/>
        <v>0</v>
      </c>
      <c r="R10" s="34">
        <f t="shared" si="2"/>
        <v>0</v>
      </c>
      <c r="S10" s="34">
        <f t="shared" si="2"/>
        <v>0</v>
      </c>
      <c r="T10" s="34">
        <f t="shared" si="2"/>
        <v>0</v>
      </c>
      <c r="U10" s="34">
        <f t="shared" si="2"/>
        <v>27612881</v>
      </c>
      <c r="V10" s="34">
        <f t="shared" si="2"/>
        <v>0</v>
      </c>
      <c r="W10" s="34">
        <f t="shared" si="2"/>
        <v>61394094</v>
      </c>
      <c r="X10" s="34">
        <f t="shared" si="2"/>
        <v>0</v>
      </c>
      <c r="Y10" s="34">
        <f t="shared" si="2"/>
        <v>61394094</v>
      </c>
    </row>
    <row r="11" spans="1:25" x14ac:dyDescent="0.2">
      <c r="A11" s="298" t="s">
        <v>267</v>
      </c>
      <c r="B11" s="298"/>
      <c r="C11" s="298"/>
      <c r="D11" s="298"/>
      <c r="E11" s="298"/>
      <c r="F11" s="298"/>
      <c r="G11" s="6">
        <v>5</v>
      </c>
      <c r="H11" s="35">
        <v>0</v>
      </c>
      <c r="I11" s="35">
        <v>0</v>
      </c>
      <c r="J11" s="35">
        <v>0</v>
      </c>
      <c r="K11" s="35">
        <v>0</v>
      </c>
      <c r="L11" s="35">
        <v>0</v>
      </c>
      <c r="M11" s="35">
        <v>0</v>
      </c>
      <c r="N11" s="35">
        <v>0</v>
      </c>
      <c r="O11" s="35">
        <v>0</v>
      </c>
      <c r="P11" s="35">
        <v>0</v>
      </c>
      <c r="Q11" s="35">
        <v>0</v>
      </c>
      <c r="R11" s="35">
        <v>0</v>
      </c>
      <c r="S11" s="33">
        <v>0</v>
      </c>
      <c r="T11" s="33">
        <v>0</v>
      </c>
      <c r="U11" s="35">
        <v>0</v>
      </c>
      <c r="V11" s="33">
        <v>11184411</v>
      </c>
      <c r="W11" s="34">
        <f t="shared" ref="W11:W29" si="3">H11+I11+J11+K11-L11+M11+N11+O11+P11+Q11+R11+U11+V11+S11+T11</f>
        <v>11184411</v>
      </c>
      <c r="X11" s="33">
        <v>0</v>
      </c>
      <c r="Y11" s="34">
        <f t="shared" ref="Y11:Y29" si="4">W11+X11</f>
        <v>11184411</v>
      </c>
    </row>
    <row r="12" spans="1:25" x14ac:dyDescent="0.2">
      <c r="A12" s="298" t="s">
        <v>268</v>
      </c>
      <c r="B12" s="298"/>
      <c r="C12" s="298"/>
      <c r="D12" s="298"/>
      <c r="E12" s="298"/>
      <c r="F12" s="29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8" t="s">
        <v>269</v>
      </c>
      <c r="B13" s="298"/>
      <c r="C13" s="298"/>
      <c r="D13" s="298"/>
      <c r="E13" s="298"/>
      <c r="F13" s="298"/>
      <c r="G13" s="6">
        <v>7</v>
      </c>
      <c r="H13" s="35">
        <v>0</v>
      </c>
      <c r="I13" s="35">
        <v>0</v>
      </c>
      <c r="J13" s="35">
        <v>0</v>
      </c>
      <c r="K13" s="35">
        <v>0</v>
      </c>
      <c r="L13" s="35">
        <v>0</v>
      </c>
      <c r="M13" s="35">
        <v>0</v>
      </c>
      <c r="N13" s="35">
        <v>0</v>
      </c>
      <c r="O13" s="33">
        <v>-10970</v>
      </c>
      <c r="P13" s="35">
        <v>0</v>
      </c>
      <c r="Q13" s="35">
        <v>0</v>
      </c>
      <c r="R13" s="35">
        <v>0</v>
      </c>
      <c r="S13" s="33">
        <v>0</v>
      </c>
      <c r="T13" s="33">
        <v>0</v>
      </c>
      <c r="U13" s="33">
        <v>0</v>
      </c>
      <c r="V13" s="33">
        <v>0</v>
      </c>
      <c r="W13" s="34">
        <f t="shared" si="3"/>
        <v>-10970</v>
      </c>
      <c r="X13" s="33">
        <v>0</v>
      </c>
      <c r="Y13" s="34">
        <f t="shared" si="4"/>
        <v>-10970</v>
      </c>
    </row>
    <row r="14" spans="1:25" ht="39" customHeight="1" x14ac:dyDescent="0.2">
      <c r="A14" s="298" t="s">
        <v>419</v>
      </c>
      <c r="B14" s="298"/>
      <c r="C14" s="298"/>
      <c r="D14" s="298"/>
      <c r="E14" s="298"/>
      <c r="F14" s="29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8" t="s">
        <v>270</v>
      </c>
      <c r="B15" s="298"/>
      <c r="C15" s="298"/>
      <c r="D15" s="298"/>
      <c r="E15" s="298"/>
      <c r="F15" s="29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8" t="s">
        <v>271</v>
      </c>
      <c r="B16" s="298"/>
      <c r="C16" s="298"/>
      <c r="D16" s="298"/>
      <c r="E16" s="298"/>
      <c r="F16" s="29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8" t="s">
        <v>272</v>
      </c>
      <c r="B17" s="298"/>
      <c r="C17" s="298"/>
      <c r="D17" s="298"/>
      <c r="E17" s="298"/>
      <c r="F17" s="29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8" t="s">
        <v>273</v>
      </c>
      <c r="B18" s="298"/>
      <c r="C18" s="298"/>
      <c r="D18" s="298"/>
      <c r="E18" s="298"/>
      <c r="F18" s="29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8" t="s">
        <v>274</v>
      </c>
      <c r="B19" s="298"/>
      <c r="C19" s="298"/>
      <c r="D19" s="298"/>
      <c r="E19" s="298"/>
      <c r="F19" s="29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8" t="s">
        <v>275</v>
      </c>
      <c r="B20" s="298"/>
      <c r="C20" s="298"/>
      <c r="D20" s="298"/>
      <c r="E20" s="298"/>
      <c r="F20" s="29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8" t="s">
        <v>420</v>
      </c>
      <c r="B21" s="298"/>
      <c r="C21" s="298"/>
      <c r="D21" s="298"/>
      <c r="E21" s="298"/>
      <c r="F21" s="29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8" t="s">
        <v>421</v>
      </c>
      <c r="B22" s="298"/>
      <c r="C22" s="298"/>
      <c r="D22" s="298"/>
      <c r="E22" s="298"/>
      <c r="F22" s="29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8" t="s">
        <v>422</v>
      </c>
      <c r="B23" s="298"/>
      <c r="C23" s="298"/>
      <c r="D23" s="298"/>
      <c r="E23" s="298"/>
      <c r="F23" s="29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8" t="s">
        <v>276</v>
      </c>
      <c r="B24" s="298"/>
      <c r="C24" s="298"/>
      <c r="D24" s="298"/>
      <c r="E24" s="298"/>
      <c r="F24" s="29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8" t="s">
        <v>423</v>
      </c>
      <c r="B25" s="298"/>
      <c r="C25" s="298"/>
      <c r="D25" s="298"/>
      <c r="E25" s="298"/>
      <c r="F25" s="29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8" t="s">
        <v>431</v>
      </c>
      <c r="B26" s="298"/>
      <c r="C26" s="298"/>
      <c r="D26" s="298"/>
      <c r="E26" s="298"/>
      <c r="F26" s="29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8" t="s">
        <v>424</v>
      </c>
      <c r="B27" s="298"/>
      <c r="C27" s="298"/>
      <c r="D27" s="298"/>
      <c r="E27" s="298"/>
      <c r="F27" s="29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8" t="s">
        <v>425</v>
      </c>
      <c r="B28" s="298"/>
      <c r="C28" s="298"/>
      <c r="D28" s="298"/>
      <c r="E28" s="298"/>
      <c r="F28" s="29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98" t="s">
        <v>426</v>
      </c>
      <c r="B29" s="298"/>
      <c r="C29" s="298"/>
      <c r="D29" s="298"/>
      <c r="E29" s="298"/>
      <c r="F29" s="29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9" t="s">
        <v>427</v>
      </c>
      <c r="B30" s="299"/>
      <c r="C30" s="299"/>
      <c r="D30" s="299"/>
      <c r="E30" s="299"/>
      <c r="F30" s="299"/>
      <c r="G30" s="8">
        <v>24</v>
      </c>
      <c r="H30" s="36">
        <f>SUM(H10:H29)</f>
        <v>28232594</v>
      </c>
      <c r="I30" s="36">
        <f t="shared" ref="I30:Y30" si="5">SUM(I10:I29)</f>
        <v>5795254</v>
      </c>
      <c r="J30" s="36">
        <f t="shared" si="5"/>
        <v>24777</v>
      </c>
      <c r="K30" s="36">
        <f t="shared" si="5"/>
        <v>47545</v>
      </c>
      <c r="L30" s="36">
        <f t="shared" si="5"/>
        <v>47545</v>
      </c>
      <c r="M30" s="36">
        <f t="shared" si="5"/>
        <v>0</v>
      </c>
      <c r="N30" s="36">
        <f t="shared" si="5"/>
        <v>0</v>
      </c>
      <c r="O30" s="36">
        <f t="shared" si="5"/>
        <v>-282382</v>
      </c>
      <c r="P30" s="36">
        <f t="shared" si="5"/>
        <v>0</v>
      </c>
      <c r="Q30" s="36">
        <f t="shared" si="5"/>
        <v>0</v>
      </c>
      <c r="R30" s="36">
        <f t="shared" si="5"/>
        <v>0</v>
      </c>
      <c r="S30" s="36">
        <f t="shared" si="5"/>
        <v>0</v>
      </c>
      <c r="T30" s="36">
        <f t="shared" si="5"/>
        <v>0</v>
      </c>
      <c r="U30" s="36">
        <f t="shared" si="5"/>
        <v>27612881</v>
      </c>
      <c r="V30" s="36">
        <f t="shared" si="5"/>
        <v>11184411</v>
      </c>
      <c r="W30" s="36">
        <f t="shared" si="5"/>
        <v>72567535</v>
      </c>
      <c r="X30" s="36">
        <f t="shared" si="5"/>
        <v>0</v>
      </c>
      <c r="Y30" s="36">
        <f t="shared" si="5"/>
        <v>72567535</v>
      </c>
    </row>
    <row r="31" spans="1:25" x14ac:dyDescent="0.2">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-10970</v>
      </c>
      <c r="P32" s="34">
        <f t="shared" si="6"/>
        <v>0</v>
      </c>
      <c r="Q32" s="34">
        <f t="shared" si="6"/>
        <v>0</v>
      </c>
      <c r="R32" s="34">
        <f t="shared" si="6"/>
        <v>0</v>
      </c>
      <c r="S32" s="34">
        <f t="shared" ref="S32:T32" si="7">SUM(S12:S20)</f>
        <v>0</v>
      </c>
      <c r="T32" s="34">
        <f t="shared" si="7"/>
        <v>0</v>
      </c>
      <c r="U32" s="34">
        <f t="shared" si="6"/>
        <v>0</v>
      </c>
      <c r="V32" s="34">
        <f t="shared" si="6"/>
        <v>0</v>
      </c>
      <c r="W32" s="34">
        <f t="shared" si="6"/>
        <v>-10970</v>
      </c>
      <c r="X32" s="34">
        <f t="shared" si="6"/>
        <v>0</v>
      </c>
      <c r="Y32" s="34">
        <f t="shared" si="6"/>
        <v>-10970</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0</v>
      </c>
      <c r="N33" s="34">
        <f t="shared" si="8"/>
        <v>0</v>
      </c>
      <c r="O33" s="34">
        <f t="shared" si="8"/>
        <v>-10970</v>
      </c>
      <c r="P33" s="34">
        <f t="shared" si="8"/>
        <v>0</v>
      </c>
      <c r="Q33" s="34">
        <f t="shared" si="8"/>
        <v>0</v>
      </c>
      <c r="R33" s="34">
        <f t="shared" si="8"/>
        <v>0</v>
      </c>
      <c r="S33" s="34">
        <f t="shared" ref="S33:T33" si="9">S11+S32</f>
        <v>0</v>
      </c>
      <c r="T33" s="34">
        <f t="shared" si="9"/>
        <v>0</v>
      </c>
      <c r="U33" s="34">
        <f t="shared" si="8"/>
        <v>0</v>
      </c>
      <c r="V33" s="34">
        <f t="shared" si="8"/>
        <v>11184411</v>
      </c>
      <c r="W33" s="34">
        <f t="shared" si="8"/>
        <v>11173441</v>
      </c>
      <c r="X33" s="34">
        <f t="shared" si="8"/>
        <v>0</v>
      </c>
      <c r="Y33" s="34">
        <f t="shared" si="8"/>
        <v>11173441</v>
      </c>
    </row>
    <row r="34" spans="1:25" ht="30.75" customHeight="1" x14ac:dyDescent="0.2">
      <c r="A34" s="297" t="s">
        <v>429</v>
      </c>
      <c r="B34" s="297"/>
      <c r="C34" s="297"/>
      <c r="D34" s="297"/>
      <c r="E34" s="297"/>
      <c r="F34" s="29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00" t="s">
        <v>279</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ht="12.75" customHeight="1" x14ac:dyDescent="0.2">
      <c r="A36" s="303" t="s">
        <v>300</v>
      </c>
      <c r="B36" s="303"/>
      <c r="C36" s="303"/>
      <c r="D36" s="303"/>
      <c r="E36" s="303"/>
      <c r="F36" s="303"/>
      <c r="G36" s="6">
        <v>28</v>
      </c>
      <c r="H36" s="33">
        <v>28232594</v>
      </c>
      <c r="I36" s="33">
        <v>5795254</v>
      </c>
      <c r="J36" s="33">
        <v>24777</v>
      </c>
      <c r="K36" s="33">
        <v>47545</v>
      </c>
      <c r="L36" s="33">
        <v>47545</v>
      </c>
      <c r="M36" s="33">
        <v>0</v>
      </c>
      <c r="N36" s="33">
        <v>0</v>
      </c>
      <c r="O36" s="33">
        <v>-282382</v>
      </c>
      <c r="P36" s="33">
        <v>0</v>
      </c>
      <c r="Q36" s="33">
        <v>0</v>
      </c>
      <c r="R36" s="33">
        <v>0</v>
      </c>
      <c r="S36" s="33">
        <v>0</v>
      </c>
      <c r="T36" s="33">
        <v>0</v>
      </c>
      <c r="U36" s="33">
        <v>38797292</v>
      </c>
      <c r="V36" s="33">
        <v>0</v>
      </c>
      <c r="W36" s="37">
        <f>H36+I36+J36+K36-L36+M36+N36+O36+P36+Q36+R36+U36+V36+S36+T36</f>
        <v>72567535</v>
      </c>
      <c r="X36" s="33">
        <v>0</v>
      </c>
      <c r="Y36" s="37">
        <f t="shared" ref="Y36:Y38" si="12">W36+X36</f>
        <v>72567535</v>
      </c>
    </row>
    <row r="37" spans="1:25" ht="12.75" customHeight="1" x14ac:dyDescent="0.2">
      <c r="A37" s="298" t="s">
        <v>265</v>
      </c>
      <c r="B37" s="298"/>
      <c r="C37" s="298"/>
      <c r="D37" s="298"/>
      <c r="E37" s="298"/>
      <c r="F37" s="29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8" t="s">
        <v>266</v>
      </c>
      <c r="B38" s="298"/>
      <c r="C38" s="298"/>
      <c r="D38" s="298"/>
      <c r="E38" s="298"/>
      <c r="F38" s="29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4" t="s">
        <v>430</v>
      </c>
      <c r="B39" s="304"/>
      <c r="C39" s="304"/>
      <c r="D39" s="304"/>
      <c r="E39" s="304"/>
      <c r="F39" s="304"/>
      <c r="G39" s="7">
        <v>31</v>
      </c>
      <c r="H39" s="34">
        <f>H36+H37+H38</f>
        <v>28232594</v>
      </c>
      <c r="I39" s="34">
        <f t="shared" ref="I39:Y39" si="14">I36+I37+I38</f>
        <v>5795254</v>
      </c>
      <c r="J39" s="34">
        <f t="shared" si="14"/>
        <v>24777</v>
      </c>
      <c r="K39" s="34">
        <f t="shared" si="14"/>
        <v>47545</v>
      </c>
      <c r="L39" s="34">
        <f t="shared" si="14"/>
        <v>47545</v>
      </c>
      <c r="M39" s="34">
        <f t="shared" si="14"/>
        <v>0</v>
      </c>
      <c r="N39" s="34">
        <f t="shared" si="14"/>
        <v>0</v>
      </c>
      <c r="O39" s="34">
        <f t="shared" si="14"/>
        <v>-282382</v>
      </c>
      <c r="P39" s="34">
        <f t="shared" si="14"/>
        <v>0</v>
      </c>
      <c r="Q39" s="34">
        <f t="shared" si="14"/>
        <v>0</v>
      </c>
      <c r="R39" s="34">
        <f t="shared" si="14"/>
        <v>0</v>
      </c>
      <c r="S39" s="34">
        <f t="shared" si="14"/>
        <v>0</v>
      </c>
      <c r="T39" s="34">
        <f t="shared" si="14"/>
        <v>0</v>
      </c>
      <c r="U39" s="34">
        <f t="shared" si="14"/>
        <v>38797292</v>
      </c>
      <c r="V39" s="34">
        <f t="shared" si="14"/>
        <v>0</v>
      </c>
      <c r="W39" s="34">
        <f t="shared" si="14"/>
        <v>72567535</v>
      </c>
      <c r="X39" s="34">
        <f t="shared" si="14"/>
        <v>0</v>
      </c>
      <c r="Y39" s="34">
        <f t="shared" si="14"/>
        <v>72567535</v>
      </c>
    </row>
    <row r="40" spans="1:25" ht="12.75" customHeight="1" x14ac:dyDescent="0.2">
      <c r="A40" s="298" t="s">
        <v>267</v>
      </c>
      <c r="B40" s="298"/>
      <c r="C40" s="298"/>
      <c r="D40" s="298"/>
      <c r="E40" s="298"/>
      <c r="F40" s="298"/>
      <c r="G40" s="6">
        <v>32</v>
      </c>
      <c r="H40" s="35">
        <v>0</v>
      </c>
      <c r="I40" s="35">
        <v>0</v>
      </c>
      <c r="J40" s="35">
        <v>0</v>
      </c>
      <c r="K40" s="35">
        <v>0</v>
      </c>
      <c r="L40" s="35">
        <v>0</v>
      </c>
      <c r="M40" s="35">
        <v>0</v>
      </c>
      <c r="N40" s="35">
        <v>0</v>
      </c>
      <c r="O40" s="35">
        <v>0</v>
      </c>
      <c r="P40" s="35">
        <v>0</v>
      </c>
      <c r="Q40" s="35">
        <v>0</v>
      </c>
      <c r="R40" s="35">
        <v>0</v>
      </c>
      <c r="S40" s="33">
        <v>0</v>
      </c>
      <c r="T40" s="33">
        <v>0</v>
      </c>
      <c r="U40" s="35">
        <v>0</v>
      </c>
      <c r="V40" s="33">
        <v>-4207292</v>
      </c>
      <c r="W40" s="37">
        <f t="shared" ref="W40:W58" si="15">H40+I40+J40+K40-L40+M40+N40+O40+P40+Q40+R40+U40+V40+S40+T40</f>
        <v>-4207292</v>
      </c>
      <c r="X40" s="33">
        <v>0</v>
      </c>
      <c r="Y40" s="37">
        <f t="shared" ref="Y40:Y58" si="16">W40+X40</f>
        <v>-4207292</v>
      </c>
    </row>
    <row r="41" spans="1:25" ht="12.75" customHeight="1" x14ac:dyDescent="0.2">
      <c r="A41" s="298" t="s">
        <v>268</v>
      </c>
      <c r="B41" s="298"/>
      <c r="C41" s="298"/>
      <c r="D41" s="298"/>
      <c r="E41" s="298"/>
      <c r="F41" s="29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8" t="s">
        <v>280</v>
      </c>
      <c r="B42" s="298"/>
      <c r="C42" s="298"/>
      <c r="D42" s="298"/>
      <c r="E42" s="298"/>
      <c r="F42" s="29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8" t="s">
        <v>419</v>
      </c>
      <c r="B43" s="298"/>
      <c r="C43" s="298"/>
      <c r="D43" s="298"/>
      <c r="E43" s="298"/>
      <c r="F43" s="29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8" t="s">
        <v>270</v>
      </c>
      <c r="B44" s="298"/>
      <c r="C44" s="298"/>
      <c r="D44" s="298"/>
      <c r="E44" s="298"/>
      <c r="F44" s="29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8" t="s">
        <v>271</v>
      </c>
      <c r="B45" s="298"/>
      <c r="C45" s="298"/>
      <c r="D45" s="298"/>
      <c r="E45" s="298"/>
      <c r="F45" s="29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8" t="s">
        <v>281</v>
      </c>
      <c r="B46" s="298"/>
      <c r="C46" s="298"/>
      <c r="D46" s="298"/>
      <c r="E46" s="298"/>
      <c r="F46" s="29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8" t="s">
        <v>273</v>
      </c>
      <c r="B47" s="298"/>
      <c r="C47" s="298"/>
      <c r="D47" s="298"/>
      <c r="E47" s="298"/>
      <c r="F47" s="29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8" t="s">
        <v>274</v>
      </c>
      <c r="B48" s="298"/>
      <c r="C48" s="298"/>
      <c r="D48" s="298"/>
      <c r="E48" s="298"/>
      <c r="F48" s="29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8" t="s">
        <v>275</v>
      </c>
      <c r="B49" s="298"/>
      <c r="C49" s="298"/>
      <c r="D49" s="298"/>
      <c r="E49" s="298"/>
      <c r="F49" s="29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8" t="s">
        <v>420</v>
      </c>
      <c r="B50" s="298"/>
      <c r="C50" s="298"/>
      <c r="D50" s="298"/>
      <c r="E50" s="298"/>
      <c r="F50" s="29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8" t="s">
        <v>421</v>
      </c>
      <c r="B51" s="298"/>
      <c r="C51" s="298"/>
      <c r="D51" s="298"/>
      <c r="E51" s="298"/>
      <c r="F51" s="29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8" t="s">
        <v>422</v>
      </c>
      <c r="B52" s="298"/>
      <c r="C52" s="298"/>
      <c r="D52" s="298"/>
      <c r="E52" s="298"/>
      <c r="F52" s="29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8" t="s">
        <v>276</v>
      </c>
      <c r="B53" s="298"/>
      <c r="C53" s="298"/>
      <c r="D53" s="298"/>
      <c r="E53" s="298"/>
      <c r="F53" s="29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8" t="s">
        <v>423</v>
      </c>
      <c r="B54" s="298"/>
      <c r="C54" s="298"/>
      <c r="D54" s="298"/>
      <c r="E54" s="298"/>
      <c r="F54" s="29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8" t="s">
        <v>431</v>
      </c>
      <c r="B55" s="298"/>
      <c r="C55" s="298"/>
      <c r="D55" s="298"/>
      <c r="E55" s="298"/>
      <c r="F55" s="29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8" t="s">
        <v>424</v>
      </c>
      <c r="B56" s="298"/>
      <c r="C56" s="298"/>
      <c r="D56" s="298"/>
      <c r="E56" s="298"/>
      <c r="F56" s="29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8" t="s">
        <v>432</v>
      </c>
      <c r="B57" s="298"/>
      <c r="C57" s="298"/>
      <c r="D57" s="298"/>
      <c r="E57" s="298"/>
      <c r="F57" s="29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8" t="s">
        <v>426</v>
      </c>
      <c r="B58" s="298"/>
      <c r="C58" s="298"/>
      <c r="D58" s="298"/>
      <c r="E58" s="298"/>
      <c r="F58" s="29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9" t="s">
        <v>433</v>
      </c>
      <c r="B59" s="299"/>
      <c r="C59" s="299"/>
      <c r="D59" s="299"/>
      <c r="E59" s="299"/>
      <c r="F59" s="299"/>
      <c r="G59" s="8">
        <v>51</v>
      </c>
      <c r="H59" s="36">
        <f>SUM(H39:H58)</f>
        <v>28232594</v>
      </c>
      <c r="I59" s="36">
        <f t="shared" ref="I59:Y59" si="17">SUM(I39:I58)</f>
        <v>5795254</v>
      </c>
      <c r="J59" s="36">
        <f t="shared" si="17"/>
        <v>24777</v>
      </c>
      <c r="K59" s="36">
        <f t="shared" si="17"/>
        <v>47545</v>
      </c>
      <c r="L59" s="36">
        <f t="shared" si="17"/>
        <v>47545</v>
      </c>
      <c r="M59" s="36">
        <f t="shared" si="17"/>
        <v>0</v>
      </c>
      <c r="N59" s="36">
        <f t="shared" si="17"/>
        <v>0</v>
      </c>
      <c r="O59" s="36">
        <f t="shared" si="17"/>
        <v>-282382</v>
      </c>
      <c r="P59" s="36">
        <f t="shared" si="17"/>
        <v>0</v>
      </c>
      <c r="Q59" s="36">
        <f t="shared" si="17"/>
        <v>0</v>
      </c>
      <c r="R59" s="36">
        <f t="shared" si="17"/>
        <v>0</v>
      </c>
      <c r="S59" s="36">
        <f t="shared" si="17"/>
        <v>0</v>
      </c>
      <c r="T59" s="36">
        <f t="shared" si="17"/>
        <v>0</v>
      </c>
      <c r="U59" s="36">
        <f t="shared" si="17"/>
        <v>38797292</v>
      </c>
      <c r="V59" s="36">
        <f t="shared" si="17"/>
        <v>-4207292</v>
      </c>
      <c r="W59" s="36">
        <f t="shared" si="17"/>
        <v>68360243</v>
      </c>
      <c r="X59" s="36">
        <f t="shared" si="17"/>
        <v>0</v>
      </c>
      <c r="Y59" s="36">
        <f t="shared" si="17"/>
        <v>68360243</v>
      </c>
    </row>
    <row r="60" spans="1:25" x14ac:dyDescent="0.2">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296" t="s">
        <v>434</v>
      </c>
      <c r="B61" s="296"/>
      <c r="C61" s="296"/>
      <c r="D61" s="296"/>
      <c r="E61" s="296"/>
      <c r="F61" s="29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6" t="s">
        <v>435</v>
      </c>
      <c r="B62" s="296"/>
      <c r="C62" s="296"/>
      <c r="D62" s="296"/>
      <c r="E62" s="296"/>
      <c r="F62" s="29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-4207292</v>
      </c>
      <c r="W62" s="37">
        <f t="shared" si="20"/>
        <v>-4207292</v>
      </c>
      <c r="X62" s="37">
        <f t="shared" si="20"/>
        <v>0</v>
      </c>
      <c r="Y62" s="37">
        <f t="shared" si="20"/>
        <v>-4207292</v>
      </c>
    </row>
    <row r="63" spans="1:25" ht="29.25" customHeight="1" x14ac:dyDescent="0.2">
      <c r="A63" s="297" t="s">
        <v>436</v>
      </c>
      <c r="B63" s="297"/>
      <c r="C63" s="297"/>
      <c r="D63" s="297"/>
      <c r="E63" s="297"/>
      <c r="F63" s="297"/>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0"/>
  <sheetViews>
    <sheetView zoomScale="66" zoomScaleNormal="66" workbookViewId="0">
      <selection activeCell="A191" sqref="A191"/>
    </sheetView>
  </sheetViews>
  <sheetFormatPr defaultRowHeight="12.75" x14ac:dyDescent="0.2"/>
  <cols>
    <col min="3" max="3" width="11.28515625" customWidth="1"/>
    <col min="4" max="4" width="11.5703125" customWidth="1"/>
    <col min="9" max="9" width="95" customWidth="1"/>
  </cols>
  <sheetData>
    <row r="1" spans="1:9" x14ac:dyDescent="0.2">
      <c r="A1" s="323" t="s">
        <v>558</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ht="185.25" customHeight="1" x14ac:dyDescent="0.2">
      <c r="A39" s="324"/>
      <c r="B39" s="324"/>
      <c r="C39" s="324"/>
      <c r="D39" s="324"/>
      <c r="E39" s="324"/>
      <c r="F39" s="324"/>
      <c r="G39" s="324"/>
      <c r="H39" s="324"/>
      <c r="I39" s="324"/>
    </row>
    <row r="40" spans="1:9" ht="223.5" customHeight="1" x14ac:dyDescent="0.2">
      <c r="A40" s="324"/>
      <c r="B40" s="324"/>
      <c r="C40" s="324"/>
      <c r="D40" s="324"/>
      <c r="E40" s="324"/>
      <c r="F40" s="324"/>
      <c r="G40" s="324"/>
      <c r="H40" s="324"/>
      <c r="I40" s="324"/>
    </row>
    <row r="42" spans="1:9" x14ac:dyDescent="0.2">
      <c r="A42" t="s">
        <v>568</v>
      </c>
    </row>
    <row r="44" spans="1:9" x14ac:dyDescent="0.2">
      <c r="A44" t="s">
        <v>549</v>
      </c>
    </row>
    <row r="46" spans="1:9" x14ac:dyDescent="0.2">
      <c r="A46" t="s">
        <v>468</v>
      </c>
    </row>
    <row r="47" spans="1:9" x14ac:dyDescent="0.2">
      <c r="A47" t="s">
        <v>469</v>
      </c>
    </row>
    <row r="49" spans="1:17" x14ac:dyDescent="0.2">
      <c r="A49" s="130" t="s">
        <v>559</v>
      </c>
      <c r="B49" s="130"/>
      <c r="C49" s="130"/>
      <c r="D49" s="130"/>
      <c r="E49" s="130"/>
      <c r="F49" s="130"/>
      <c r="G49" s="130"/>
      <c r="H49" s="130"/>
      <c r="I49" s="130"/>
      <c r="J49" s="130"/>
      <c r="K49" s="130"/>
      <c r="L49" s="130"/>
      <c r="M49" s="130"/>
      <c r="N49" s="130"/>
      <c r="O49" s="130"/>
      <c r="P49" s="130"/>
      <c r="Q49" s="130"/>
    </row>
    <row r="50" spans="1:17" x14ac:dyDescent="0.2">
      <c r="A50" s="130" t="s">
        <v>470</v>
      </c>
      <c r="B50" s="130"/>
      <c r="C50" s="130"/>
      <c r="D50" s="130"/>
      <c r="E50" s="130"/>
      <c r="F50" s="130"/>
      <c r="G50" s="130"/>
      <c r="H50" s="130"/>
      <c r="I50" s="130"/>
      <c r="J50" s="130"/>
      <c r="K50" s="130"/>
      <c r="L50" s="130"/>
      <c r="M50" s="130"/>
      <c r="N50" s="130"/>
      <c r="O50" s="130"/>
      <c r="P50" s="130"/>
      <c r="Q50" s="130"/>
    </row>
    <row r="51" spans="1:17" x14ac:dyDescent="0.2">
      <c r="A51" s="130" t="s">
        <v>553</v>
      </c>
      <c r="B51" s="130"/>
      <c r="C51" s="130"/>
      <c r="D51" s="130"/>
      <c r="E51" s="130"/>
      <c r="F51" s="130"/>
      <c r="G51" s="130"/>
      <c r="H51" s="130"/>
      <c r="I51" s="130"/>
      <c r="J51" s="130"/>
      <c r="K51" s="130"/>
      <c r="L51" s="130"/>
      <c r="M51" s="130"/>
      <c r="N51" s="130"/>
      <c r="O51" s="130"/>
      <c r="P51" s="130"/>
      <c r="Q51" s="130"/>
    </row>
    <row r="52" spans="1:17" x14ac:dyDescent="0.2">
      <c r="A52" s="130" t="s">
        <v>560</v>
      </c>
      <c r="B52" s="130"/>
      <c r="C52" s="130"/>
      <c r="D52" s="130"/>
      <c r="E52" s="130"/>
      <c r="F52" s="130"/>
      <c r="G52" s="130"/>
      <c r="H52" s="130"/>
      <c r="I52" s="130"/>
      <c r="J52" s="130"/>
      <c r="K52" s="130"/>
      <c r="L52" s="130"/>
      <c r="M52" s="130"/>
      <c r="N52" s="130"/>
      <c r="O52" s="130"/>
      <c r="P52" s="130"/>
      <c r="Q52" s="130"/>
    </row>
    <row r="53" spans="1:17" x14ac:dyDescent="0.2">
      <c r="A53" s="130" t="s">
        <v>470</v>
      </c>
      <c r="B53" s="130"/>
      <c r="C53" s="130"/>
      <c r="D53" s="130"/>
      <c r="E53" s="130"/>
      <c r="F53" s="130"/>
      <c r="G53" s="130"/>
      <c r="H53" s="130"/>
      <c r="I53" s="130"/>
      <c r="J53" s="130"/>
      <c r="K53" s="130"/>
      <c r="L53" s="130"/>
      <c r="M53" s="130"/>
      <c r="N53" s="130"/>
      <c r="O53" s="130"/>
      <c r="P53" s="130"/>
      <c r="Q53" s="130"/>
    </row>
    <row r="54" spans="1:17" x14ac:dyDescent="0.2">
      <c r="A54" s="130" t="s">
        <v>550</v>
      </c>
      <c r="B54" s="130"/>
      <c r="C54" s="130"/>
      <c r="D54" s="130"/>
      <c r="E54" s="130"/>
      <c r="F54" s="130"/>
      <c r="G54" s="130"/>
      <c r="H54" s="130"/>
      <c r="I54" s="130"/>
      <c r="J54" s="130"/>
      <c r="K54" s="130"/>
      <c r="L54" s="130"/>
      <c r="M54" s="130"/>
      <c r="N54" s="130"/>
      <c r="O54" s="130"/>
      <c r="P54" s="130"/>
      <c r="Q54" s="130"/>
    </row>
    <row r="55" spans="1:17" ht="13.5" thickBot="1" x14ac:dyDescent="0.25">
      <c r="A55" s="131" t="s">
        <v>471</v>
      </c>
      <c r="B55" s="131" t="s">
        <v>472</v>
      </c>
      <c r="C55" s="131"/>
      <c r="D55" s="131" t="s">
        <v>473</v>
      </c>
      <c r="E55" s="131"/>
      <c r="F55" s="131" t="s">
        <v>474</v>
      </c>
      <c r="G55" s="131"/>
      <c r="H55" s="131"/>
      <c r="I55" s="131" t="s">
        <v>475</v>
      </c>
      <c r="J55" s="131"/>
      <c r="K55" s="131"/>
      <c r="L55" s="131" t="s">
        <v>476</v>
      </c>
      <c r="M55" s="131"/>
      <c r="N55" s="131" t="s">
        <v>477</v>
      </c>
      <c r="O55" s="131"/>
      <c r="P55" s="132"/>
      <c r="Q55" s="132"/>
    </row>
    <row r="56" spans="1:17" ht="13.5" thickTop="1" x14ac:dyDescent="0.2">
      <c r="A56" s="136" t="s">
        <v>478</v>
      </c>
      <c r="B56" s="136"/>
      <c r="C56" s="136"/>
      <c r="D56" s="136"/>
      <c r="E56" s="136"/>
      <c r="F56" s="136"/>
      <c r="G56" s="136"/>
      <c r="H56" s="136"/>
      <c r="I56" s="136"/>
      <c r="J56" s="136"/>
      <c r="K56" s="136">
        <v>0</v>
      </c>
      <c r="L56" s="136"/>
      <c r="M56" s="136"/>
      <c r="N56" s="136"/>
      <c r="O56" s="136"/>
      <c r="P56" s="136"/>
      <c r="Q56" s="136"/>
    </row>
    <row r="57" spans="1:17" x14ac:dyDescent="0.2">
      <c r="A57" s="130"/>
      <c r="B57" s="130"/>
      <c r="C57" s="130"/>
      <c r="D57" s="130"/>
      <c r="E57" s="130"/>
      <c r="F57" s="130"/>
      <c r="G57" s="130"/>
      <c r="H57" s="130"/>
      <c r="I57" s="130"/>
      <c r="J57" s="130"/>
      <c r="K57" s="130"/>
      <c r="L57" s="130"/>
      <c r="M57" s="130"/>
      <c r="N57" s="130"/>
      <c r="O57" s="130"/>
      <c r="P57" s="130"/>
      <c r="Q57" s="130"/>
    </row>
    <row r="58" spans="1:17" x14ac:dyDescent="0.2">
      <c r="A58" s="137" t="s">
        <v>479</v>
      </c>
      <c r="B58" s="137"/>
      <c r="C58" s="137"/>
      <c r="D58" s="138">
        <v>602</v>
      </c>
      <c r="E58" s="137"/>
      <c r="F58" s="137" t="s">
        <v>480</v>
      </c>
      <c r="G58" s="137"/>
      <c r="H58" s="137"/>
      <c r="I58" s="138">
        <v>453</v>
      </c>
      <c r="J58" s="138"/>
      <c r="K58" s="138">
        <v>602</v>
      </c>
      <c r="L58" s="137" t="s">
        <v>481</v>
      </c>
      <c r="M58" s="137"/>
      <c r="N58" s="137"/>
      <c r="O58" s="137"/>
      <c r="P58" s="137"/>
      <c r="Q58" s="137"/>
    </row>
    <row r="59" spans="1:17" x14ac:dyDescent="0.2">
      <c r="A59" s="130"/>
      <c r="B59" s="130"/>
      <c r="C59" s="130"/>
      <c r="D59" s="133"/>
      <c r="E59" s="130"/>
      <c r="F59" s="130" t="s">
        <v>482</v>
      </c>
      <c r="G59" s="130"/>
      <c r="H59" s="130"/>
      <c r="I59" s="130">
        <v>149</v>
      </c>
      <c r="J59" s="130"/>
      <c r="K59" s="130">
        <f>-453</f>
        <v>-453</v>
      </c>
      <c r="L59" s="130" t="s">
        <v>563</v>
      </c>
      <c r="M59" s="130"/>
      <c r="N59" s="130"/>
      <c r="O59" s="130"/>
      <c r="P59" s="130"/>
      <c r="Q59" s="130"/>
    </row>
    <row r="60" spans="1:17" x14ac:dyDescent="0.2">
      <c r="A60" s="130"/>
      <c r="B60" s="130"/>
      <c r="C60" s="130"/>
      <c r="D60" s="133"/>
      <c r="E60" s="130"/>
      <c r="F60" s="130"/>
      <c r="G60" s="130"/>
      <c r="H60" s="130"/>
      <c r="I60" s="130"/>
      <c r="J60" s="130"/>
      <c r="K60" s="130">
        <v>-149</v>
      </c>
      <c r="L60" s="130" t="s">
        <v>483</v>
      </c>
      <c r="M60" s="130"/>
      <c r="N60" s="130"/>
      <c r="O60" s="130"/>
      <c r="P60" s="130"/>
      <c r="Q60" s="130"/>
    </row>
    <row r="61" spans="1:17" x14ac:dyDescent="0.2">
      <c r="A61" s="134"/>
      <c r="B61" s="134"/>
      <c r="C61" s="134"/>
      <c r="D61" s="134"/>
      <c r="E61" s="134"/>
      <c r="F61" s="134"/>
      <c r="G61" s="134"/>
      <c r="H61" s="134"/>
      <c r="I61" s="134"/>
      <c r="J61" s="134"/>
      <c r="K61" s="135"/>
      <c r="L61" s="134" t="s">
        <v>484</v>
      </c>
      <c r="M61" s="134"/>
      <c r="N61" s="134"/>
      <c r="O61" s="134"/>
      <c r="P61" s="134"/>
      <c r="Q61" s="134"/>
    </row>
    <row r="62" spans="1:17" x14ac:dyDescent="0.2">
      <c r="A62" s="136" t="s">
        <v>485</v>
      </c>
      <c r="B62" s="136"/>
      <c r="C62" s="136"/>
      <c r="D62" s="136"/>
      <c r="E62" s="136"/>
      <c r="F62" s="136"/>
      <c r="G62" s="136"/>
      <c r="H62" s="136"/>
      <c r="I62" s="136"/>
      <c r="J62" s="136"/>
      <c r="K62" s="136">
        <v>0</v>
      </c>
      <c r="L62" s="136"/>
      <c r="M62" s="136"/>
      <c r="N62" s="136"/>
      <c r="O62" s="136"/>
      <c r="P62" s="136"/>
      <c r="Q62" s="136"/>
    </row>
    <row r="63" spans="1:17" x14ac:dyDescent="0.2">
      <c r="A63" s="130"/>
      <c r="B63" s="130"/>
      <c r="C63" s="130"/>
      <c r="D63" s="130"/>
      <c r="E63" s="130"/>
      <c r="F63" s="130"/>
      <c r="G63" s="130"/>
      <c r="H63" s="130"/>
      <c r="I63" s="130"/>
      <c r="J63" s="130"/>
      <c r="K63" s="130"/>
      <c r="L63" s="130"/>
      <c r="M63" s="130"/>
      <c r="N63" s="130"/>
      <c r="O63" s="130"/>
      <c r="P63" s="130"/>
      <c r="Q63" s="130"/>
    </row>
    <row r="64" spans="1:17" x14ac:dyDescent="0.2">
      <c r="A64" s="137" t="s">
        <v>486</v>
      </c>
      <c r="B64" s="137"/>
      <c r="C64" s="137"/>
      <c r="D64" s="138">
        <v>1258</v>
      </c>
      <c r="E64" s="137"/>
      <c r="F64" s="137" t="s">
        <v>482</v>
      </c>
      <c r="G64" s="137"/>
      <c r="H64" s="137"/>
      <c r="I64" s="138">
        <v>1407</v>
      </c>
      <c r="J64" s="138"/>
      <c r="K64" s="138">
        <v>1407</v>
      </c>
      <c r="L64" s="137" t="s">
        <v>487</v>
      </c>
      <c r="M64" s="137"/>
      <c r="N64" s="137"/>
      <c r="O64" s="137"/>
      <c r="P64" s="137"/>
      <c r="Q64" s="137"/>
    </row>
    <row r="65" spans="1:17" x14ac:dyDescent="0.2">
      <c r="A65" s="130" t="s">
        <v>488</v>
      </c>
      <c r="B65" s="130"/>
      <c r="C65" s="130"/>
      <c r="D65" s="130">
        <v>149</v>
      </c>
      <c r="E65" s="130"/>
      <c r="F65" s="130"/>
      <c r="G65" s="130"/>
      <c r="H65" s="130"/>
      <c r="I65" s="130"/>
      <c r="J65" s="130"/>
      <c r="K65" s="133">
        <v>-1258</v>
      </c>
      <c r="L65" s="130" t="s">
        <v>489</v>
      </c>
      <c r="M65" s="130"/>
      <c r="N65" s="130"/>
      <c r="O65" s="130"/>
      <c r="P65" s="130"/>
      <c r="Q65" s="130"/>
    </row>
    <row r="66" spans="1:17" x14ac:dyDescent="0.2">
      <c r="A66" s="130"/>
      <c r="B66" s="130"/>
      <c r="C66" s="130"/>
      <c r="D66" s="130"/>
      <c r="E66" s="130"/>
      <c r="F66" s="130"/>
      <c r="G66" s="130"/>
      <c r="H66" s="130"/>
      <c r="I66" s="130"/>
      <c r="J66" s="130"/>
      <c r="K66" s="133">
        <v>-149</v>
      </c>
      <c r="L66" s="130"/>
      <c r="M66" s="130"/>
      <c r="N66" s="130"/>
      <c r="O66" s="130"/>
      <c r="P66" s="130"/>
      <c r="Q66" s="130"/>
    </row>
    <row r="67" spans="1:17" x14ac:dyDescent="0.2">
      <c r="A67" s="139" t="s">
        <v>485</v>
      </c>
      <c r="B67" s="139"/>
      <c r="C67" s="139"/>
      <c r="D67" s="139"/>
      <c r="E67" s="139"/>
      <c r="F67" s="139"/>
      <c r="G67" s="139"/>
      <c r="H67" s="139"/>
      <c r="I67" s="139"/>
      <c r="J67" s="139"/>
      <c r="K67" s="139">
        <v>0</v>
      </c>
      <c r="L67" s="134"/>
      <c r="M67" s="134"/>
      <c r="N67" s="134"/>
      <c r="O67" s="134"/>
      <c r="P67" s="134"/>
      <c r="Q67" s="134"/>
    </row>
    <row r="68" spans="1:17" x14ac:dyDescent="0.2">
      <c r="A68" s="130"/>
      <c r="B68" s="130"/>
      <c r="C68" s="130"/>
      <c r="D68" s="130"/>
      <c r="E68" s="130"/>
      <c r="F68" s="130"/>
      <c r="G68" s="130"/>
      <c r="H68" s="130"/>
      <c r="I68" s="130"/>
      <c r="J68" s="130"/>
      <c r="K68" s="130"/>
      <c r="L68" s="130"/>
      <c r="M68" s="130"/>
      <c r="N68" s="130"/>
      <c r="O68" s="130"/>
      <c r="P68" s="130"/>
      <c r="Q68" s="130"/>
    </row>
    <row r="69" spans="1:17" x14ac:dyDescent="0.2">
      <c r="A69" s="137" t="s">
        <v>490</v>
      </c>
      <c r="B69" s="137"/>
      <c r="C69" s="137"/>
      <c r="D69" s="138">
        <v>25</v>
      </c>
      <c r="E69" s="137"/>
      <c r="F69" s="137" t="s">
        <v>491</v>
      </c>
      <c r="G69" s="137"/>
      <c r="H69" s="138"/>
      <c r="I69" s="138">
        <v>209</v>
      </c>
      <c r="J69" s="137"/>
      <c r="K69" s="138">
        <v>-209</v>
      </c>
      <c r="L69" s="137" t="s">
        <v>492</v>
      </c>
      <c r="M69" s="137"/>
      <c r="N69" s="137"/>
      <c r="O69" s="137"/>
      <c r="P69" s="137"/>
      <c r="Q69" s="137"/>
    </row>
    <row r="70" spans="1:17" x14ac:dyDescent="0.2">
      <c r="A70" s="130" t="s">
        <v>254</v>
      </c>
      <c r="B70" s="130"/>
      <c r="C70" s="130"/>
      <c r="D70" s="133">
        <v>48</v>
      </c>
      <c r="E70" s="130"/>
      <c r="F70" s="130"/>
      <c r="G70" s="130"/>
      <c r="H70" s="130"/>
      <c r="I70" s="130"/>
      <c r="J70" s="130"/>
      <c r="K70" s="133"/>
      <c r="L70" s="130" t="s">
        <v>493</v>
      </c>
      <c r="M70" s="130"/>
      <c r="N70" s="130"/>
      <c r="O70" s="130"/>
      <c r="P70" s="130"/>
      <c r="Q70" s="130"/>
    </row>
    <row r="71" spans="1:17" x14ac:dyDescent="0.2">
      <c r="A71" s="134" t="s">
        <v>494</v>
      </c>
      <c r="B71" s="134"/>
      <c r="C71" s="134"/>
      <c r="D71" s="135">
        <v>-282</v>
      </c>
      <c r="E71" s="134"/>
      <c r="F71" s="134"/>
      <c r="G71" s="134"/>
      <c r="H71" s="134"/>
      <c r="I71" s="134"/>
      <c r="J71" s="134"/>
      <c r="K71" s="135">
        <v>209</v>
      </c>
      <c r="L71" s="134"/>
      <c r="M71" s="134"/>
      <c r="N71" s="134"/>
      <c r="O71" s="134"/>
      <c r="P71" s="134"/>
      <c r="Q71" s="134"/>
    </row>
    <row r="72" spans="1:17" x14ac:dyDescent="0.2">
      <c r="A72" s="136" t="s">
        <v>485</v>
      </c>
      <c r="B72" s="136"/>
      <c r="C72" s="136"/>
      <c r="D72" s="136"/>
      <c r="E72" s="136"/>
      <c r="F72" s="136"/>
      <c r="G72" s="136"/>
      <c r="H72" s="136"/>
      <c r="I72" s="136"/>
      <c r="J72" s="136"/>
      <c r="K72" s="136">
        <v>0</v>
      </c>
      <c r="L72" s="130"/>
      <c r="M72" s="130"/>
      <c r="N72" s="130"/>
      <c r="O72" s="130"/>
      <c r="P72" s="130"/>
      <c r="Q72" s="130"/>
    </row>
    <row r="73" spans="1:17" x14ac:dyDescent="0.2">
      <c r="A73" s="130"/>
      <c r="B73" s="130"/>
      <c r="C73" s="130"/>
      <c r="D73" s="130"/>
      <c r="E73" s="130"/>
      <c r="F73" s="130"/>
      <c r="G73" s="130"/>
      <c r="H73" s="130"/>
      <c r="I73" s="130"/>
      <c r="J73" s="130"/>
      <c r="K73" s="130"/>
      <c r="L73" s="130"/>
      <c r="M73" s="130"/>
      <c r="N73" s="130"/>
      <c r="O73" s="130"/>
      <c r="P73" s="130"/>
      <c r="Q73" s="130"/>
    </row>
    <row r="74" spans="1:17" x14ac:dyDescent="0.2">
      <c r="A74" s="137" t="s">
        <v>495</v>
      </c>
      <c r="B74" s="137"/>
      <c r="C74" s="137"/>
      <c r="D74" s="138">
        <v>0</v>
      </c>
      <c r="E74" s="137"/>
      <c r="F74" s="137" t="s">
        <v>496</v>
      </c>
      <c r="G74" s="137"/>
      <c r="H74" s="137"/>
      <c r="I74" s="138">
        <v>22775</v>
      </c>
      <c r="J74" s="137"/>
      <c r="K74" s="138">
        <v>22775</v>
      </c>
      <c r="L74" s="137" t="s">
        <v>497</v>
      </c>
      <c r="M74" s="137"/>
      <c r="N74" s="137"/>
      <c r="O74" s="137"/>
      <c r="P74" s="137"/>
      <c r="Q74" s="137"/>
    </row>
    <row r="75" spans="1:17" x14ac:dyDescent="0.2">
      <c r="A75" s="130" t="s">
        <v>498</v>
      </c>
      <c r="B75" s="130"/>
      <c r="C75" s="130"/>
      <c r="D75" s="133">
        <v>2409</v>
      </c>
      <c r="E75" s="130"/>
      <c r="F75" s="130"/>
      <c r="G75" s="130"/>
      <c r="H75" s="130"/>
      <c r="I75" s="130"/>
      <c r="J75" s="130"/>
      <c r="K75" s="133"/>
      <c r="L75" s="130" t="s">
        <v>499</v>
      </c>
      <c r="M75" s="130"/>
      <c r="N75" s="130"/>
      <c r="O75" s="130"/>
      <c r="P75" s="130"/>
      <c r="Q75" s="130"/>
    </row>
    <row r="76" spans="1:17" x14ac:dyDescent="0.2">
      <c r="A76" s="134" t="s">
        <v>500</v>
      </c>
      <c r="B76" s="134"/>
      <c r="C76" s="134"/>
      <c r="D76" s="135">
        <v>20366</v>
      </c>
      <c r="E76" s="134"/>
      <c r="F76" s="134"/>
      <c r="G76" s="134"/>
      <c r="H76" s="134"/>
      <c r="I76" s="134"/>
      <c r="J76" s="134"/>
      <c r="K76" s="135">
        <v>-22775</v>
      </c>
      <c r="L76" s="134" t="s">
        <v>501</v>
      </c>
      <c r="M76" s="134"/>
      <c r="N76" s="134"/>
      <c r="O76" s="134"/>
      <c r="P76" s="134"/>
      <c r="Q76" s="134"/>
    </row>
    <row r="77" spans="1:17" x14ac:dyDescent="0.2">
      <c r="A77" s="136" t="s">
        <v>485</v>
      </c>
      <c r="B77" s="136"/>
      <c r="C77" s="136"/>
      <c r="D77" s="136"/>
      <c r="E77" s="136"/>
      <c r="F77" s="136"/>
      <c r="G77" s="136"/>
      <c r="H77" s="136"/>
      <c r="I77" s="136"/>
      <c r="J77" s="136"/>
      <c r="K77" s="136">
        <v>0</v>
      </c>
      <c r="L77" s="130"/>
      <c r="M77" s="130"/>
      <c r="N77" s="130"/>
      <c r="O77" s="130"/>
      <c r="P77" s="130"/>
      <c r="Q77" s="130"/>
    </row>
    <row r="78" spans="1:17" x14ac:dyDescent="0.2">
      <c r="A78" s="130"/>
      <c r="B78" s="130"/>
      <c r="C78" s="130"/>
      <c r="D78" s="130"/>
      <c r="E78" s="130"/>
      <c r="F78" s="130"/>
      <c r="G78" s="130"/>
      <c r="H78" s="130"/>
      <c r="I78" s="130"/>
      <c r="J78" s="130"/>
      <c r="K78" s="130"/>
      <c r="L78" s="130"/>
      <c r="M78" s="130"/>
      <c r="N78" s="130"/>
      <c r="O78" s="130"/>
      <c r="P78" s="130"/>
      <c r="Q78" s="130"/>
    </row>
    <row r="79" spans="1:17" x14ac:dyDescent="0.2">
      <c r="A79" s="137" t="s">
        <v>502</v>
      </c>
      <c r="B79" s="137"/>
      <c r="C79" s="137"/>
      <c r="D79" s="138">
        <v>1489</v>
      </c>
      <c r="E79" s="137"/>
      <c r="F79" s="137" t="s">
        <v>502</v>
      </c>
      <c r="G79" s="137"/>
      <c r="H79" s="137"/>
      <c r="I79" s="138">
        <v>1964</v>
      </c>
      <c r="J79" s="138"/>
      <c r="K79" s="138">
        <v>1964</v>
      </c>
      <c r="L79" s="137" t="s">
        <v>503</v>
      </c>
      <c r="M79" s="137"/>
      <c r="N79" s="137"/>
      <c r="O79" s="137"/>
      <c r="P79" s="137"/>
      <c r="Q79" s="137"/>
    </row>
    <row r="80" spans="1:17" x14ac:dyDescent="0.2">
      <c r="A80" s="130" t="s">
        <v>504</v>
      </c>
      <c r="B80" s="130"/>
      <c r="C80" s="130"/>
      <c r="D80" s="133">
        <v>475</v>
      </c>
      <c r="E80" s="130"/>
      <c r="F80" s="130"/>
      <c r="G80" s="130"/>
      <c r="H80" s="130"/>
      <c r="I80" s="133"/>
      <c r="J80" s="133"/>
      <c r="K80" s="133">
        <v>-1489</v>
      </c>
      <c r="L80" s="130" t="s">
        <v>564</v>
      </c>
      <c r="M80" s="130"/>
      <c r="N80" s="130"/>
      <c r="O80" s="130"/>
      <c r="P80" s="130"/>
      <c r="Q80" s="130"/>
    </row>
    <row r="81" spans="1:17" x14ac:dyDescent="0.2">
      <c r="A81" s="134"/>
      <c r="B81" s="134"/>
      <c r="C81" s="134"/>
      <c r="D81" s="134"/>
      <c r="E81" s="134"/>
      <c r="F81" s="134"/>
      <c r="G81" s="134"/>
      <c r="H81" s="134"/>
      <c r="I81" s="135"/>
      <c r="J81" s="135"/>
      <c r="K81" s="135">
        <f>-475</f>
        <v>-475</v>
      </c>
      <c r="L81" s="134" t="s">
        <v>505</v>
      </c>
      <c r="M81" s="134"/>
      <c r="N81" s="134"/>
      <c r="O81" s="134"/>
      <c r="P81" s="134"/>
      <c r="Q81" s="134"/>
    </row>
    <row r="82" spans="1:17" x14ac:dyDescent="0.2">
      <c r="A82" s="140" t="s">
        <v>506</v>
      </c>
      <c r="B82" s="136"/>
      <c r="C82" s="136"/>
      <c r="D82" s="136"/>
      <c r="E82" s="136"/>
      <c r="F82" s="136"/>
      <c r="G82" s="136"/>
      <c r="H82" s="136"/>
      <c r="I82" s="136"/>
      <c r="J82" s="136"/>
      <c r="K82" s="136">
        <v>0</v>
      </c>
      <c r="L82" s="136"/>
      <c r="M82" s="136"/>
      <c r="N82" s="136"/>
      <c r="O82" s="130"/>
      <c r="P82" s="130"/>
      <c r="Q82" s="130"/>
    </row>
    <row r="83" spans="1:17" x14ac:dyDescent="0.2">
      <c r="A83" s="130"/>
      <c r="B83" s="130"/>
      <c r="C83" s="130"/>
      <c r="D83" s="130"/>
      <c r="E83" s="130"/>
      <c r="F83" s="130"/>
      <c r="G83" s="130"/>
      <c r="H83" s="130"/>
      <c r="I83" s="130"/>
      <c r="J83" s="130"/>
      <c r="K83" s="130"/>
      <c r="L83" s="130"/>
      <c r="M83" s="130"/>
      <c r="N83" s="130"/>
      <c r="O83" s="130"/>
      <c r="P83" s="130"/>
      <c r="Q83" s="130"/>
    </row>
    <row r="84" spans="1:17" x14ac:dyDescent="0.2">
      <c r="A84" s="130"/>
      <c r="B84" s="130"/>
      <c r="C84" s="130"/>
      <c r="D84" s="130"/>
      <c r="E84" s="130"/>
      <c r="F84" s="130"/>
      <c r="G84" s="130"/>
      <c r="H84" s="130"/>
      <c r="I84" s="130"/>
      <c r="J84" s="130"/>
      <c r="K84" s="130"/>
      <c r="L84" s="130"/>
      <c r="M84" s="130"/>
      <c r="N84" s="130"/>
      <c r="O84" s="130"/>
      <c r="P84" s="130"/>
      <c r="Q84" s="130"/>
    </row>
    <row r="85" spans="1:17" x14ac:dyDescent="0.2">
      <c r="A85" s="137" t="s">
        <v>507</v>
      </c>
      <c r="B85" s="137"/>
      <c r="C85" s="137"/>
      <c r="D85" s="137">
        <v>1760</v>
      </c>
      <c r="E85" s="137"/>
      <c r="F85" s="137" t="s">
        <v>508</v>
      </c>
      <c r="G85" s="137"/>
      <c r="H85" s="137"/>
      <c r="I85" s="138">
        <v>2254</v>
      </c>
      <c r="J85" s="137"/>
      <c r="K85" s="138">
        <v>2254</v>
      </c>
      <c r="L85" s="137" t="s">
        <v>509</v>
      </c>
      <c r="M85" s="137"/>
      <c r="N85" s="137"/>
      <c r="O85" s="137"/>
      <c r="P85" s="137"/>
      <c r="Q85" s="137"/>
    </row>
    <row r="86" spans="1:17" x14ac:dyDescent="0.2">
      <c r="A86" s="130" t="s">
        <v>510</v>
      </c>
      <c r="B86" s="130"/>
      <c r="C86" s="130"/>
      <c r="D86" s="133">
        <v>494</v>
      </c>
      <c r="E86" s="130"/>
      <c r="F86" s="130"/>
      <c r="G86" s="130"/>
      <c r="H86" s="130"/>
      <c r="I86" s="133"/>
      <c r="J86" s="130"/>
      <c r="K86" s="133">
        <v>-1760</v>
      </c>
      <c r="L86" s="130" t="s">
        <v>567</v>
      </c>
      <c r="M86" s="130"/>
      <c r="N86" s="130"/>
      <c r="O86" s="130"/>
      <c r="P86" s="130"/>
      <c r="Q86" s="130"/>
    </row>
    <row r="87" spans="1:17" x14ac:dyDescent="0.2">
      <c r="A87" s="134"/>
      <c r="B87" s="134"/>
      <c r="C87" s="134"/>
      <c r="D87" s="134"/>
      <c r="E87" s="134"/>
      <c r="F87" s="134"/>
      <c r="G87" s="134"/>
      <c r="H87" s="134"/>
      <c r="I87" s="135"/>
      <c r="J87" s="134"/>
      <c r="K87" s="135">
        <v>-494</v>
      </c>
      <c r="L87" s="134" t="s">
        <v>511</v>
      </c>
      <c r="M87" s="134"/>
      <c r="N87" s="134"/>
      <c r="O87" s="134"/>
      <c r="P87" s="134"/>
      <c r="Q87" s="134"/>
    </row>
    <row r="88" spans="1:17" x14ac:dyDescent="0.2">
      <c r="A88" s="130" t="s">
        <v>561</v>
      </c>
      <c r="B88" s="130"/>
      <c r="C88" s="130"/>
      <c r="D88" s="130"/>
      <c r="E88" s="130"/>
      <c r="F88" s="130"/>
      <c r="G88" s="130"/>
      <c r="H88" s="130"/>
      <c r="I88" s="130"/>
      <c r="J88" s="130"/>
      <c r="K88" s="130"/>
      <c r="L88" s="130"/>
      <c r="M88" s="130"/>
      <c r="N88" s="130"/>
      <c r="O88" s="130"/>
      <c r="P88" s="130"/>
      <c r="Q88" s="130"/>
    </row>
    <row r="89" spans="1:17" x14ac:dyDescent="0.2">
      <c r="A89" s="130" t="s">
        <v>470</v>
      </c>
      <c r="B89" s="130"/>
      <c r="C89" s="130"/>
      <c r="D89" s="130"/>
      <c r="E89" s="130"/>
      <c r="F89" s="130"/>
      <c r="G89" s="130"/>
      <c r="H89" s="130"/>
      <c r="I89" s="130"/>
      <c r="J89" s="130"/>
      <c r="K89" s="130"/>
      <c r="L89" s="130"/>
      <c r="M89" s="130"/>
      <c r="N89" s="130"/>
      <c r="O89" s="130"/>
      <c r="P89" s="130"/>
      <c r="Q89" s="130"/>
    </row>
    <row r="90" spans="1:17" x14ac:dyDescent="0.2">
      <c r="A90" s="130" t="s">
        <v>550</v>
      </c>
      <c r="B90" s="130"/>
      <c r="C90" s="130"/>
      <c r="D90" s="130"/>
      <c r="E90" s="130"/>
      <c r="F90" s="130"/>
      <c r="G90" s="130"/>
      <c r="H90" s="130"/>
      <c r="I90" s="130"/>
      <c r="J90" s="130"/>
      <c r="K90" s="130"/>
      <c r="L90" s="130"/>
      <c r="M90" s="130"/>
      <c r="N90" s="130"/>
      <c r="O90" s="130"/>
      <c r="P90" s="130"/>
      <c r="Q90" s="130"/>
    </row>
    <row r="91" spans="1:17" ht="13.5" thickBot="1" x14ac:dyDescent="0.25">
      <c r="A91" s="131" t="s">
        <v>471</v>
      </c>
      <c r="B91" s="131" t="s">
        <v>472</v>
      </c>
      <c r="C91" s="131"/>
      <c r="D91" s="131" t="s">
        <v>473</v>
      </c>
      <c r="E91" s="131"/>
      <c r="F91" s="131" t="s">
        <v>474</v>
      </c>
      <c r="G91" s="131"/>
      <c r="H91" s="131"/>
      <c r="I91" s="131" t="s">
        <v>475</v>
      </c>
      <c r="J91" s="131"/>
      <c r="K91" s="131"/>
      <c r="L91" s="131" t="s">
        <v>476</v>
      </c>
      <c r="M91" s="131"/>
      <c r="N91" s="131" t="s">
        <v>477</v>
      </c>
      <c r="O91" s="131"/>
      <c r="P91" s="132"/>
      <c r="Q91" s="132"/>
    </row>
    <row r="92" spans="1:17" ht="13.5" thickTop="1" x14ac:dyDescent="0.2">
      <c r="A92" s="130"/>
      <c r="B92" s="130"/>
      <c r="C92" s="130"/>
      <c r="D92" s="130"/>
      <c r="E92" s="130"/>
      <c r="F92" s="130"/>
      <c r="G92" s="130"/>
      <c r="H92" s="130"/>
      <c r="I92" s="130"/>
      <c r="J92" s="130"/>
      <c r="K92" s="130"/>
      <c r="L92" s="130"/>
      <c r="M92" s="130"/>
      <c r="N92" s="130"/>
      <c r="O92" s="130"/>
      <c r="P92" s="130"/>
      <c r="Q92" s="130"/>
    </row>
    <row r="93" spans="1:17" x14ac:dyDescent="0.2">
      <c r="A93" s="136" t="s">
        <v>478</v>
      </c>
      <c r="B93" s="136"/>
      <c r="C93" s="136"/>
      <c r="D93" s="136"/>
      <c r="E93" s="136"/>
      <c r="F93" s="136"/>
      <c r="G93" s="136"/>
      <c r="H93" s="136"/>
      <c r="I93" s="136"/>
      <c r="J93" s="136"/>
      <c r="K93" s="136">
        <v>0</v>
      </c>
      <c r="L93" s="136"/>
      <c r="M93" s="136"/>
      <c r="N93" s="136"/>
      <c r="O93" s="136"/>
      <c r="P93" s="136"/>
      <c r="Q93" s="136"/>
    </row>
    <row r="94" spans="1:17" x14ac:dyDescent="0.2">
      <c r="A94" s="130"/>
      <c r="B94" s="130"/>
      <c r="C94" s="130"/>
      <c r="D94" s="130"/>
      <c r="E94" s="130"/>
      <c r="F94" s="130"/>
      <c r="G94" s="130"/>
      <c r="H94" s="130"/>
      <c r="I94" s="130"/>
      <c r="J94" s="130"/>
      <c r="K94" s="130"/>
      <c r="L94" s="130"/>
      <c r="M94" s="130"/>
      <c r="N94" s="130"/>
      <c r="O94" s="130"/>
      <c r="P94" s="130"/>
      <c r="Q94" s="130"/>
    </row>
    <row r="95" spans="1:17" x14ac:dyDescent="0.2">
      <c r="A95" s="137" t="s">
        <v>479</v>
      </c>
      <c r="B95" s="137"/>
      <c r="C95" s="137"/>
      <c r="D95" s="138">
        <v>879</v>
      </c>
      <c r="E95" s="137"/>
      <c r="F95" s="137" t="s">
        <v>480</v>
      </c>
      <c r="G95" s="137"/>
      <c r="H95" s="137"/>
      <c r="I95" s="138">
        <v>603</v>
      </c>
      <c r="J95" s="138"/>
      <c r="K95" s="138">
        <v>599</v>
      </c>
      <c r="L95" s="137" t="s">
        <v>481</v>
      </c>
      <c r="M95" s="137"/>
      <c r="N95" s="137"/>
      <c r="O95" s="137"/>
      <c r="P95" s="137"/>
      <c r="Q95" s="137"/>
    </row>
    <row r="96" spans="1:17" x14ac:dyDescent="0.2">
      <c r="A96" s="130"/>
      <c r="B96" s="130"/>
      <c r="C96" s="130"/>
      <c r="D96" s="133"/>
      <c r="E96" s="130"/>
      <c r="F96" s="130" t="s">
        <v>482</v>
      </c>
      <c r="G96" s="130"/>
      <c r="H96" s="130"/>
      <c r="I96" s="130">
        <v>276</v>
      </c>
      <c r="J96" s="130"/>
      <c r="K96" s="130">
        <v>268</v>
      </c>
      <c r="L96" s="130" t="s">
        <v>551</v>
      </c>
      <c r="M96" s="130"/>
      <c r="N96" s="130"/>
      <c r="O96" s="130"/>
      <c r="P96" s="130"/>
      <c r="Q96" s="130"/>
    </row>
    <row r="97" spans="1:17" x14ac:dyDescent="0.2">
      <c r="A97" s="130"/>
      <c r="B97" s="130"/>
      <c r="C97" s="130"/>
      <c r="D97" s="133"/>
      <c r="E97" s="130"/>
      <c r="F97" s="130"/>
      <c r="G97" s="130"/>
      <c r="H97" s="130"/>
      <c r="I97" s="130"/>
      <c r="J97" s="130"/>
      <c r="K97" s="130">
        <v>-867</v>
      </c>
      <c r="L97" s="130" t="s">
        <v>483</v>
      </c>
      <c r="M97" s="130"/>
      <c r="N97" s="130"/>
      <c r="O97" s="130"/>
      <c r="P97" s="130"/>
      <c r="Q97" s="130"/>
    </row>
    <row r="98" spans="1:17" x14ac:dyDescent="0.2">
      <c r="A98" s="134"/>
      <c r="B98" s="134"/>
      <c r="C98" s="134"/>
      <c r="D98" s="134"/>
      <c r="E98" s="134"/>
      <c r="F98" s="134"/>
      <c r="G98" s="134"/>
      <c r="H98" s="134"/>
      <c r="I98" s="134"/>
      <c r="J98" s="134"/>
      <c r="K98" s="135"/>
      <c r="L98" s="134" t="s">
        <v>484</v>
      </c>
      <c r="M98" s="134"/>
      <c r="N98" s="134"/>
      <c r="O98" s="134"/>
      <c r="P98" s="134"/>
      <c r="Q98" s="134"/>
    </row>
    <row r="99" spans="1:17" x14ac:dyDescent="0.2">
      <c r="A99" s="136" t="s">
        <v>485</v>
      </c>
      <c r="B99" s="136"/>
      <c r="C99" s="136"/>
      <c r="D99" s="136"/>
      <c r="E99" s="136"/>
      <c r="F99" s="136"/>
      <c r="G99" s="136"/>
      <c r="H99" s="136"/>
      <c r="I99" s="136"/>
      <c r="J99" s="136"/>
      <c r="K99" s="136">
        <v>0</v>
      </c>
      <c r="L99" s="136"/>
      <c r="M99" s="136"/>
      <c r="N99" s="136"/>
      <c r="O99" s="136"/>
      <c r="P99" s="136"/>
      <c r="Q99" s="136"/>
    </row>
    <row r="100" spans="1:17" x14ac:dyDescent="0.2">
      <c r="A100" s="130"/>
      <c r="B100" s="130"/>
      <c r="C100" s="130"/>
      <c r="D100" s="130"/>
      <c r="E100" s="130"/>
      <c r="F100" s="130"/>
      <c r="G100" s="130"/>
      <c r="H100" s="130"/>
      <c r="I100" s="130"/>
      <c r="J100" s="130"/>
      <c r="K100" s="130"/>
      <c r="L100" s="130"/>
      <c r="M100" s="130"/>
      <c r="N100" s="130"/>
      <c r="O100" s="130"/>
      <c r="P100" s="130"/>
      <c r="Q100" s="130"/>
    </row>
    <row r="101" spans="1:17" x14ac:dyDescent="0.2">
      <c r="A101" s="137" t="s">
        <v>486</v>
      </c>
      <c r="B101" s="137"/>
      <c r="C101" s="137"/>
      <c r="D101" s="138">
        <v>1339</v>
      </c>
      <c r="E101" s="137"/>
      <c r="F101" s="137" t="s">
        <v>482</v>
      </c>
      <c r="G101" s="137"/>
      <c r="H101" s="137"/>
      <c r="I101" s="138">
        <v>1615</v>
      </c>
      <c r="J101" s="138"/>
      <c r="K101" s="138">
        <v>1615</v>
      </c>
      <c r="L101" s="137" t="s">
        <v>487</v>
      </c>
      <c r="M101" s="137"/>
      <c r="N101" s="137"/>
      <c r="O101" s="137"/>
      <c r="P101" s="137"/>
      <c r="Q101" s="137"/>
    </row>
    <row r="102" spans="1:17" x14ac:dyDescent="0.2">
      <c r="A102" s="130" t="s">
        <v>488</v>
      </c>
      <c r="B102" s="130"/>
      <c r="C102" s="130"/>
      <c r="D102" s="130">
        <v>276</v>
      </c>
      <c r="E102" s="130"/>
      <c r="F102" s="130"/>
      <c r="G102" s="130"/>
      <c r="H102" s="130"/>
      <c r="I102" s="130"/>
      <c r="J102" s="130"/>
      <c r="K102" s="133">
        <v>-1339</v>
      </c>
      <c r="L102" s="130" t="s">
        <v>489</v>
      </c>
      <c r="M102" s="130"/>
      <c r="N102" s="130"/>
      <c r="O102" s="130"/>
      <c r="P102" s="130"/>
      <c r="Q102" s="130"/>
    </row>
    <row r="103" spans="1:17" x14ac:dyDescent="0.2">
      <c r="A103" s="130"/>
      <c r="B103" s="130"/>
      <c r="C103" s="130"/>
      <c r="D103" s="130"/>
      <c r="E103" s="130"/>
      <c r="F103" s="130"/>
      <c r="G103" s="130"/>
      <c r="H103" s="130"/>
      <c r="I103" s="130"/>
      <c r="J103" s="130"/>
      <c r="K103" s="133">
        <v>-276</v>
      </c>
      <c r="L103" s="130"/>
      <c r="M103" s="130"/>
      <c r="N103" s="130"/>
      <c r="O103" s="130"/>
      <c r="P103" s="130"/>
      <c r="Q103" s="130"/>
    </row>
    <row r="104" spans="1:17" x14ac:dyDescent="0.2">
      <c r="A104" s="139" t="s">
        <v>485</v>
      </c>
      <c r="B104" s="139"/>
      <c r="C104" s="139"/>
      <c r="D104" s="139"/>
      <c r="E104" s="139"/>
      <c r="F104" s="139"/>
      <c r="G104" s="139"/>
      <c r="H104" s="139"/>
      <c r="I104" s="139"/>
      <c r="J104" s="139"/>
      <c r="K104" s="139">
        <v>0</v>
      </c>
      <c r="L104" s="134"/>
      <c r="M104" s="134"/>
      <c r="N104" s="134"/>
      <c r="O104" s="134"/>
      <c r="P104" s="134"/>
      <c r="Q104" s="134"/>
    </row>
    <row r="105" spans="1:17" x14ac:dyDescent="0.2">
      <c r="A105" s="130"/>
      <c r="B105" s="130"/>
      <c r="C105" s="130"/>
      <c r="D105" s="130"/>
      <c r="E105" s="130"/>
      <c r="F105" s="130"/>
      <c r="G105" s="130"/>
      <c r="H105" s="130"/>
      <c r="I105" s="130"/>
      <c r="J105" s="130"/>
      <c r="K105" s="130"/>
      <c r="L105" s="130"/>
      <c r="M105" s="130"/>
      <c r="N105" s="130"/>
      <c r="O105" s="130"/>
      <c r="P105" s="130"/>
      <c r="Q105" s="130"/>
    </row>
    <row r="106" spans="1:17" x14ac:dyDescent="0.2">
      <c r="A106" s="137" t="s">
        <v>490</v>
      </c>
      <c r="B106" s="137"/>
      <c r="C106" s="137"/>
      <c r="D106" s="138">
        <v>25</v>
      </c>
      <c r="E106" s="137"/>
      <c r="F106" s="137" t="s">
        <v>491</v>
      </c>
      <c r="G106" s="137"/>
      <c r="H106" s="138"/>
      <c r="I106" s="138">
        <v>209</v>
      </c>
      <c r="J106" s="137"/>
      <c r="K106" s="138">
        <v>-1500</v>
      </c>
      <c r="L106" s="137" t="s">
        <v>492</v>
      </c>
      <c r="M106" s="137"/>
      <c r="N106" s="137"/>
      <c r="O106" s="137"/>
      <c r="P106" s="137"/>
      <c r="Q106" s="137"/>
    </row>
    <row r="107" spans="1:17" x14ac:dyDescent="0.2">
      <c r="A107" s="130" t="s">
        <v>254</v>
      </c>
      <c r="B107" s="130"/>
      <c r="C107" s="130"/>
      <c r="D107" s="133">
        <v>48</v>
      </c>
      <c r="E107" s="130"/>
      <c r="F107" s="130"/>
      <c r="G107" s="130"/>
      <c r="H107" s="130"/>
      <c r="I107" s="130"/>
      <c r="J107" s="130"/>
      <c r="K107" s="133"/>
      <c r="L107" s="130" t="s">
        <v>493</v>
      </c>
      <c r="M107" s="130"/>
      <c r="N107" s="130"/>
      <c r="O107" s="130"/>
      <c r="P107" s="130"/>
      <c r="Q107" s="130"/>
    </row>
    <row r="108" spans="1:17" x14ac:dyDescent="0.2">
      <c r="A108" s="134" t="s">
        <v>494</v>
      </c>
      <c r="B108" s="134"/>
      <c r="C108" s="134"/>
      <c r="D108" s="135">
        <v>-282</v>
      </c>
      <c r="E108" s="134"/>
      <c r="F108" s="134"/>
      <c r="G108" s="134"/>
      <c r="H108" s="134"/>
      <c r="I108" s="134"/>
      <c r="J108" s="134"/>
      <c r="K108" s="135">
        <v>1500</v>
      </c>
      <c r="L108" s="134"/>
      <c r="M108" s="134"/>
      <c r="N108" s="134"/>
      <c r="O108" s="134"/>
      <c r="P108" s="134"/>
      <c r="Q108" s="134"/>
    </row>
    <row r="109" spans="1:17" x14ac:dyDescent="0.2">
      <c r="A109" s="136" t="s">
        <v>485</v>
      </c>
      <c r="B109" s="136"/>
      <c r="C109" s="136"/>
      <c r="D109" s="136"/>
      <c r="E109" s="136"/>
      <c r="F109" s="136"/>
      <c r="G109" s="136"/>
      <c r="H109" s="136"/>
      <c r="I109" s="136"/>
      <c r="J109" s="136"/>
      <c r="K109" s="136">
        <v>0</v>
      </c>
      <c r="L109" s="130"/>
      <c r="M109" s="130"/>
      <c r="N109" s="130"/>
      <c r="O109" s="130"/>
      <c r="P109" s="130"/>
      <c r="Q109" s="130"/>
    </row>
    <row r="110" spans="1:17" x14ac:dyDescent="0.2">
      <c r="A110" s="130"/>
      <c r="B110" s="130"/>
      <c r="C110" s="130"/>
      <c r="D110" s="130"/>
      <c r="E110" s="130"/>
      <c r="F110" s="130"/>
      <c r="G110" s="130"/>
      <c r="H110" s="130"/>
      <c r="I110" s="130"/>
      <c r="J110" s="130"/>
      <c r="K110" s="130"/>
      <c r="L110" s="130"/>
      <c r="M110" s="130"/>
      <c r="N110" s="130"/>
      <c r="O110" s="130"/>
      <c r="P110" s="130"/>
      <c r="Q110" s="130"/>
    </row>
    <row r="111" spans="1:17" x14ac:dyDescent="0.2">
      <c r="A111" s="137" t="s">
        <v>495</v>
      </c>
      <c r="B111" s="137"/>
      <c r="C111" s="137"/>
      <c r="D111" s="138">
        <v>0</v>
      </c>
      <c r="E111" s="137"/>
      <c r="F111" s="137" t="s">
        <v>496</v>
      </c>
      <c r="G111" s="137"/>
      <c r="H111" s="137"/>
      <c r="I111" s="138">
        <v>22566</v>
      </c>
      <c r="J111" s="137"/>
      <c r="K111" s="138">
        <v>22566</v>
      </c>
      <c r="L111" s="137" t="s">
        <v>497</v>
      </c>
      <c r="M111" s="137"/>
      <c r="N111" s="137"/>
      <c r="O111" s="137"/>
      <c r="P111" s="137"/>
      <c r="Q111" s="137"/>
    </row>
    <row r="112" spans="1:17" x14ac:dyDescent="0.2">
      <c r="A112" s="130" t="s">
        <v>498</v>
      </c>
      <c r="B112" s="130"/>
      <c r="C112" s="130"/>
      <c r="D112" s="133">
        <v>2200</v>
      </c>
      <c r="E112" s="130"/>
      <c r="F112" s="130"/>
      <c r="G112" s="130"/>
      <c r="H112" s="130"/>
      <c r="I112" s="130"/>
      <c r="J112" s="130"/>
      <c r="K112" s="133"/>
      <c r="L112" s="130" t="s">
        <v>499</v>
      </c>
      <c r="M112" s="130"/>
      <c r="N112" s="130"/>
      <c r="O112" s="130"/>
      <c r="P112" s="130"/>
      <c r="Q112" s="130"/>
    </row>
    <row r="113" spans="1:17" x14ac:dyDescent="0.2">
      <c r="A113" s="134" t="s">
        <v>500</v>
      </c>
      <c r="B113" s="134"/>
      <c r="C113" s="134"/>
      <c r="D113" s="135">
        <v>20366</v>
      </c>
      <c r="E113" s="134"/>
      <c r="F113" s="134"/>
      <c r="G113" s="134"/>
      <c r="H113" s="134"/>
      <c r="I113" s="134"/>
      <c r="J113" s="134"/>
      <c r="K113" s="135">
        <v>-22566</v>
      </c>
      <c r="L113" s="134" t="s">
        <v>501</v>
      </c>
      <c r="M113" s="134"/>
      <c r="N113" s="134"/>
      <c r="O113" s="134"/>
      <c r="P113" s="134"/>
      <c r="Q113" s="134"/>
    </row>
    <row r="114" spans="1:17" x14ac:dyDescent="0.2">
      <c r="A114" s="136" t="s">
        <v>485</v>
      </c>
      <c r="B114" s="136"/>
      <c r="C114" s="136"/>
      <c r="D114" s="136"/>
      <c r="E114" s="136"/>
      <c r="F114" s="136"/>
      <c r="G114" s="136"/>
      <c r="H114" s="136"/>
      <c r="I114" s="136"/>
      <c r="J114" s="136"/>
      <c r="K114" s="136">
        <v>0</v>
      </c>
      <c r="L114" s="130"/>
      <c r="M114" s="130"/>
      <c r="N114" s="130"/>
      <c r="O114" s="130"/>
      <c r="P114" s="130"/>
      <c r="Q114" s="130"/>
    </row>
    <row r="115" spans="1:17" x14ac:dyDescent="0.2">
      <c r="A115" s="130"/>
      <c r="B115" s="130"/>
      <c r="C115" s="130"/>
      <c r="D115" s="130"/>
      <c r="E115" s="130"/>
      <c r="F115" s="130"/>
      <c r="G115" s="130"/>
      <c r="H115" s="130"/>
      <c r="I115" s="130"/>
      <c r="J115" s="130"/>
      <c r="K115" s="130"/>
      <c r="L115" s="130"/>
      <c r="M115" s="130"/>
      <c r="N115" s="130"/>
      <c r="O115" s="130"/>
      <c r="P115" s="130"/>
      <c r="Q115" s="130"/>
    </row>
    <row r="116" spans="1:17" x14ac:dyDescent="0.2">
      <c r="A116" s="137" t="s">
        <v>502</v>
      </c>
      <c r="B116" s="137"/>
      <c r="C116" s="137"/>
      <c r="D116" s="138">
        <v>1873</v>
      </c>
      <c r="E116" s="137"/>
      <c r="F116" s="137" t="s">
        <v>502</v>
      </c>
      <c r="G116" s="137"/>
      <c r="H116" s="137"/>
      <c r="I116" s="138">
        <v>2043</v>
      </c>
      <c r="J116" s="138"/>
      <c r="K116" s="138">
        <v>2043</v>
      </c>
      <c r="L116" s="137" t="s">
        <v>503</v>
      </c>
      <c r="M116" s="137"/>
      <c r="N116" s="137"/>
      <c r="O116" s="137"/>
      <c r="P116" s="137"/>
      <c r="Q116" s="137"/>
    </row>
    <row r="117" spans="1:17" x14ac:dyDescent="0.2">
      <c r="A117" s="130" t="s">
        <v>504</v>
      </c>
      <c r="B117" s="130"/>
      <c r="C117" s="130"/>
      <c r="D117" s="133">
        <v>170</v>
      </c>
      <c r="E117" s="130"/>
      <c r="F117" s="130"/>
      <c r="G117" s="130"/>
      <c r="H117" s="130"/>
      <c r="I117" s="133"/>
      <c r="J117" s="133"/>
      <c r="K117" s="133">
        <v>-1873</v>
      </c>
      <c r="L117" s="130" t="s">
        <v>565</v>
      </c>
      <c r="M117" s="130"/>
      <c r="N117" s="130"/>
      <c r="O117" s="130"/>
      <c r="P117" s="130"/>
      <c r="Q117" s="130"/>
    </row>
    <row r="118" spans="1:17" x14ac:dyDescent="0.2">
      <c r="A118" s="134"/>
      <c r="B118" s="134"/>
      <c r="C118" s="134"/>
      <c r="D118" s="134"/>
      <c r="E118" s="134"/>
      <c r="F118" s="134"/>
      <c r="G118" s="134"/>
      <c r="H118" s="134"/>
      <c r="I118" s="135"/>
      <c r="J118" s="135"/>
      <c r="K118" s="135">
        <v>-170</v>
      </c>
      <c r="L118" s="134" t="s">
        <v>505</v>
      </c>
      <c r="M118" s="134"/>
      <c r="N118" s="134"/>
      <c r="O118" s="134"/>
      <c r="P118" s="134"/>
      <c r="Q118" s="134"/>
    </row>
    <row r="119" spans="1:17" x14ac:dyDescent="0.2">
      <c r="A119" s="140" t="s">
        <v>506</v>
      </c>
      <c r="B119" s="136"/>
      <c r="C119" s="136"/>
      <c r="D119" s="136"/>
      <c r="E119" s="136"/>
      <c r="F119" s="136"/>
      <c r="G119" s="136"/>
      <c r="H119" s="136"/>
      <c r="I119" s="136"/>
      <c r="J119" s="136"/>
      <c r="K119" s="136">
        <v>0</v>
      </c>
      <c r="L119" s="136"/>
      <c r="M119" s="136"/>
      <c r="N119" s="136"/>
      <c r="O119" s="130"/>
      <c r="P119" s="130"/>
      <c r="Q119" s="130"/>
    </row>
    <row r="120" spans="1:17" x14ac:dyDescent="0.2">
      <c r="A120" s="130"/>
      <c r="B120" s="130"/>
      <c r="C120" s="130"/>
      <c r="D120" s="130"/>
      <c r="E120" s="130"/>
      <c r="F120" s="130"/>
      <c r="G120" s="130"/>
      <c r="H120" s="130"/>
      <c r="I120" s="130"/>
      <c r="J120" s="130"/>
      <c r="K120" s="130"/>
      <c r="L120" s="130"/>
      <c r="M120" s="130"/>
      <c r="N120" s="130"/>
      <c r="O120" s="130"/>
      <c r="P120" s="130"/>
      <c r="Q120" s="130"/>
    </row>
    <row r="121" spans="1:17" x14ac:dyDescent="0.2">
      <c r="A121" s="130"/>
      <c r="B121" s="130"/>
      <c r="C121" s="130"/>
      <c r="D121" s="130"/>
      <c r="E121" s="130"/>
      <c r="F121" s="130"/>
      <c r="G121" s="130"/>
      <c r="H121" s="130"/>
      <c r="I121" s="130"/>
      <c r="J121" s="130"/>
      <c r="K121" s="130"/>
      <c r="L121" s="130"/>
      <c r="M121" s="130"/>
      <c r="N121" s="130"/>
      <c r="O121" s="130"/>
      <c r="P121" s="130"/>
      <c r="Q121" s="130"/>
    </row>
    <row r="122" spans="1:17" x14ac:dyDescent="0.2">
      <c r="A122" s="137" t="s">
        <v>507</v>
      </c>
      <c r="B122" s="137"/>
      <c r="C122" s="137"/>
      <c r="D122" s="137">
        <v>11425</v>
      </c>
      <c r="E122" s="137"/>
      <c r="F122" s="137" t="s">
        <v>508</v>
      </c>
      <c r="G122" s="137"/>
      <c r="H122" s="137"/>
      <c r="I122" s="138">
        <v>11675</v>
      </c>
      <c r="J122" s="137"/>
      <c r="K122" s="138">
        <v>11675</v>
      </c>
      <c r="L122" s="137" t="s">
        <v>509</v>
      </c>
      <c r="M122" s="137"/>
      <c r="N122" s="137"/>
      <c r="O122" s="137"/>
      <c r="P122" s="137"/>
      <c r="Q122" s="137"/>
    </row>
    <row r="123" spans="1:17" x14ac:dyDescent="0.2">
      <c r="A123" s="130" t="s">
        <v>510</v>
      </c>
      <c r="B123" s="130"/>
      <c r="C123" s="130"/>
      <c r="D123" s="133">
        <v>250</v>
      </c>
      <c r="E123" s="130"/>
      <c r="F123" s="130"/>
      <c r="G123" s="130"/>
      <c r="H123" s="130"/>
      <c r="I123" s="133"/>
      <c r="J123" s="130"/>
      <c r="K123" s="133">
        <v>-11425</v>
      </c>
      <c r="L123" s="130" t="s">
        <v>566</v>
      </c>
      <c r="M123" s="130"/>
      <c r="N123" s="130"/>
      <c r="O123" s="130"/>
      <c r="P123" s="130"/>
      <c r="Q123" s="130"/>
    </row>
    <row r="124" spans="1:17" x14ac:dyDescent="0.2">
      <c r="A124" s="134"/>
      <c r="B124" s="134"/>
      <c r="C124" s="134"/>
      <c r="D124" s="134"/>
      <c r="E124" s="134"/>
      <c r="F124" s="134"/>
      <c r="G124" s="134"/>
      <c r="H124" s="134"/>
      <c r="I124" s="135"/>
      <c r="J124" s="134"/>
      <c r="K124" s="135">
        <v>-250</v>
      </c>
      <c r="L124" s="134" t="s">
        <v>511</v>
      </c>
      <c r="M124" s="134"/>
      <c r="N124" s="134"/>
      <c r="O124" s="134"/>
      <c r="P124" s="134"/>
      <c r="Q124" s="134"/>
    </row>
    <row r="125" spans="1:17" x14ac:dyDescent="0.2">
      <c r="A125" s="140" t="s">
        <v>506</v>
      </c>
      <c r="B125" s="136"/>
      <c r="C125" s="136"/>
      <c r="D125" s="136"/>
      <c r="E125" s="136"/>
      <c r="F125" s="136"/>
      <c r="G125" s="136"/>
      <c r="H125" s="136"/>
      <c r="I125" s="136"/>
      <c r="J125" s="136"/>
      <c r="K125" s="136">
        <v>0</v>
      </c>
      <c r="L125" s="130"/>
      <c r="M125" s="130"/>
      <c r="N125" s="130"/>
      <c r="O125" s="130"/>
      <c r="P125" s="130"/>
      <c r="Q125" s="130"/>
    </row>
    <row r="127" spans="1:17" x14ac:dyDescent="0.2">
      <c r="A127" s="141" t="s">
        <v>512</v>
      </c>
    </row>
    <row r="128" spans="1:17" x14ac:dyDescent="0.2">
      <c r="B128" t="s">
        <v>513</v>
      </c>
    </row>
    <row r="129" spans="1:14" x14ac:dyDescent="0.2">
      <c r="B129" t="s">
        <v>514</v>
      </c>
    </row>
    <row r="130" spans="1:14" x14ac:dyDescent="0.2">
      <c r="B130" t="s">
        <v>515</v>
      </c>
    </row>
    <row r="131" spans="1:14" x14ac:dyDescent="0.2">
      <c r="B131" t="s">
        <v>516</v>
      </c>
    </row>
    <row r="132" spans="1:14" x14ac:dyDescent="0.2">
      <c r="B132" s="141" t="s">
        <v>517</v>
      </c>
    </row>
    <row r="133" spans="1:14" x14ac:dyDescent="0.2">
      <c r="B133" s="142"/>
      <c r="C133" s="143"/>
      <c r="D133" s="143"/>
      <c r="E133" s="143"/>
      <c r="F133" s="143"/>
      <c r="G133" s="143"/>
      <c r="H133" s="143"/>
      <c r="I133" s="143"/>
      <c r="J133" s="143"/>
      <c r="K133" s="143"/>
      <c r="L133" s="143"/>
      <c r="M133" s="143"/>
      <c r="N133" s="143"/>
    </row>
    <row r="134" spans="1:14" x14ac:dyDescent="0.2">
      <c r="A134" s="141" t="s">
        <v>518</v>
      </c>
    </row>
    <row r="135" spans="1:14" x14ac:dyDescent="0.2">
      <c r="A135" s="141" t="s">
        <v>519</v>
      </c>
    </row>
    <row r="137" spans="1:14" x14ac:dyDescent="0.2">
      <c r="A137" s="141" t="s">
        <v>520</v>
      </c>
    </row>
    <row r="138" spans="1:14" x14ac:dyDescent="0.2">
      <c r="A138" s="141" t="s">
        <v>521</v>
      </c>
    </row>
    <row r="140" spans="1:14" x14ac:dyDescent="0.2">
      <c r="A140" s="141" t="s">
        <v>522</v>
      </c>
    </row>
    <row r="141" spans="1:14" x14ac:dyDescent="0.2">
      <c r="A141" s="141" t="s">
        <v>523</v>
      </c>
    </row>
    <row r="142" spans="1:14" x14ac:dyDescent="0.2">
      <c r="A142" s="141"/>
    </row>
    <row r="143" spans="1:14" ht="15" x14ac:dyDescent="0.25">
      <c r="A143" s="141"/>
      <c r="B143" s="144" t="s">
        <v>552</v>
      </c>
      <c r="C143" s="145" t="s">
        <v>524</v>
      </c>
      <c r="D143" s="145" t="s">
        <v>525</v>
      </c>
    </row>
    <row r="144" spans="1:14" x14ac:dyDescent="0.2">
      <c r="A144" s="141"/>
      <c r="B144" s="146" t="s">
        <v>526</v>
      </c>
      <c r="C144" s="147">
        <v>821698</v>
      </c>
      <c r="D144" s="147">
        <v>1223551</v>
      </c>
    </row>
    <row r="145" spans="1:4" x14ac:dyDescent="0.2">
      <c r="A145" s="141"/>
      <c r="B145" s="146" t="s">
        <v>527</v>
      </c>
      <c r="C145" s="147">
        <v>31924</v>
      </c>
      <c r="D145" s="147">
        <v>56746</v>
      </c>
    </row>
    <row r="146" spans="1:4" x14ac:dyDescent="0.2">
      <c r="A146" s="141"/>
      <c r="B146" s="146" t="s">
        <v>528</v>
      </c>
      <c r="C146" s="147">
        <v>1213393</v>
      </c>
      <c r="D146" s="147">
        <v>1465394</v>
      </c>
    </row>
    <row r="147" spans="1:4" x14ac:dyDescent="0.2">
      <c r="A147" s="141"/>
      <c r="B147" s="146" t="s">
        <v>502</v>
      </c>
      <c r="C147" s="147">
        <v>1488651</v>
      </c>
      <c r="D147" s="147">
        <v>1873094</v>
      </c>
    </row>
    <row r="148" spans="1:4" x14ac:dyDescent="0.2">
      <c r="B148" s="146" t="s">
        <v>529</v>
      </c>
      <c r="C148" s="147">
        <v>1701389</v>
      </c>
      <c r="D148" s="147">
        <v>1491137</v>
      </c>
    </row>
    <row r="150" spans="1:4" x14ac:dyDescent="0.2">
      <c r="A150" s="141" t="s">
        <v>530</v>
      </c>
    </row>
    <row r="151" spans="1:4" x14ac:dyDescent="0.2">
      <c r="A151" t="s">
        <v>569</v>
      </c>
    </row>
    <row r="153" spans="1:4" x14ac:dyDescent="0.2">
      <c r="A153" s="141" t="s">
        <v>531</v>
      </c>
    </row>
    <row r="154" spans="1:4" x14ac:dyDescent="0.2">
      <c r="A154" s="141" t="s">
        <v>562</v>
      </c>
    </row>
    <row r="156" spans="1:4" x14ac:dyDescent="0.2">
      <c r="A156" s="141" t="s">
        <v>532</v>
      </c>
    </row>
    <row r="157" spans="1:4" x14ac:dyDescent="0.2">
      <c r="A157" s="141" t="s">
        <v>533</v>
      </c>
    </row>
    <row r="158" spans="1:4" x14ac:dyDescent="0.2">
      <c r="A158" s="141" t="s">
        <v>570</v>
      </c>
    </row>
    <row r="160" spans="1:4" x14ac:dyDescent="0.2">
      <c r="A160" t="s">
        <v>534</v>
      </c>
    </row>
    <row r="161" spans="1:1" x14ac:dyDescent="0.2">
      <c r="A161" t="s">
        <v>571</v>
      </c>
    </row>
    <row r="163" spans="1:1" x14ac:dyDescent="0.2">
      <c r="A163" s="141" t="s">
        <v>535</v>
      </c>
    </row>
    <row r="164" spans="1:1" x14ac:dyDescent="0.2">
      <c r="A164" s="141" t="s">
        <v>536</v>
      </c>
    </row>
    <row r="165" spans="1:1" x14ac:dyDescent="0.2">
      <c r="A165" s="141" t="s">
        <v>572</v>
      </c>
    </row>
    <row r="167" spans="1:1" x14ac:dyDescent="0.2">
      <c r="A167" s="141" t="s">
        <v>537</v>
      </c>
    </row>
    <row r="168" spans="1:1" x14ac:dyDescent="0.2">
      <c r="A168" t="s">
        <v>554</v>
      </c>
    </row>
    <row r="170" spans="1:1" x14ac:dyDescent="0.2">
      <c r="A170" s="141" t="s">
        <v>538</v>
      </c>
    </row>
    <row r="171" spans="1:1" x14ac:dyDescent="0.2">
      <c r="A171" s="141" t="s">
        <v>573</v>
      </c>
    </row>
    <row r="173" spans="1:1" x14ac:dyDescent="0.2">
      <c r="A173" s="141" t="s">
        <v>539</v>
      </c>
    </row>
    <row r="174" spans="1:1" x14ac:dyDescent="0.2">
      <c r="A174" s="141" t="s">
        <v>540</v>
      </c>
    </row>
    <row r="176" spans="1:1" x14ac:dyDescent="0.2">
      <c r="A176" s="141" t="s">
        <v>541</v>
      </c>
    </row>
    <row r="177" spans="1:1" x14ac:dyDescent="0.2">
      <c r="A177" s="141" t="s">
        <v>542</v>
      </c>
    </row>
    <row r="179" spans="1:1" x14ac:dyDescent="0.2">
      <c r="A179" s="141" t="s">
        <v>543</v>
      </c>
    </row>
    <row r="180" spans="1:1" x14ac:dyDescent="0.2">
      <c r="A180" s="141" t="s">
        <v>544</v>
      </c>
    </row>
    <row r="182" spans="1:1" x14ac:dyDescent="0.2">
      <c r="A182" s="141" t="s">
        <v>545</v>
      </c>
    </row>
    <row r="183" spans="1:1" x14ac:dyDescent="0.2">
      <c r="A183" s="141" t="s">
        <v>574</v>
      </c>
    </row>
    <row r="184" spans="1:1" x14ac:dyDescent="0.2">
      <c r="A184" s="141" t="s">
        <v>546</v>
      </c>
    </row>
    <row r="186" spans="1:1" x14ac:dyDescent="0.2">
      <c r="A186" s="141" t="s">
        <v>547</v>
      </c>
    </row>
    <row r="187" spans="1:1" x14ac:dyDescent="0.2">
      <c r="A187" s="141" t="s">
        <v>573</v>
      </c>
    </row>
    <row r="189" spans="1:1" x14ac:dyDescent="0.2">
      <c r="A189" s="141" t="s">
        <v>548</v>
      </c>
    </row>
    <row r="190" spans="1:1" x14ac:dyDescent="0.2">
      <c r="A190" s="141" t="s">
        <v>575</v>
      </c>
    </row>
  </sheetData>
  <mergeCells count="1">
    <mergeCell ref="A1:I40"/>
  </mergeCells>
  <pageMargins left="0.7" right="0.7" top="0.75" bottom="0.75" header="0.3" footer="0.3"/>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2023-04-25T09:23:45Z</cp:lastPrinted>
  <dcterms:created xsi:type="dcterms:W3CDTF">2008-10-17T11:51:54Z</dcterms:created>
  <dcterms:modified xsi:type="dcterms:W3CDTF">2023-04-25T09:35:10Z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